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Arthu\Dropbox\Rhinorock (1)\Rhinorock GmbH\Bob Snail\Leaflet 2025\"/>
    </mc:Choice>
  </mc:AlternateContent>
  <xr:revisionPtr revIDLastSave="0" documentId="13_ncr:1_{431358C9-401A-469D-8828-2B00EB3E1147}" xr6:coauthVersionLast="47" xr6:coauthVersionMax="47" xr10:uidLastSave="{00000000-0000-0000-0000-000000000000}"/>
  <workbookProtection workbookAlgorithmName="SHA-512" workbookHashValue="4hRZzZmgkkewknd9e3hOSLP5XdYCsQyhz5i50KwMK/LgMXYPkfFq/9CrhOnwX3AcXvkcNSkuIRzcjrcStT/6Zw==" workbookSaltValue="Z9WUz77retX7wTuMCqFW7w==" workbookSpinCount="100000" lockStructure="1"/>
  <bookViews>
    <workbookView xWindow="-28920" yWindow="1440" windowWidth="29040" windowHeight="15720" xr2:uid="{7BB1B02A-C68A-48DC-BD6F-4FAE51C93C0B}"/>
  </bookViews>
  <sheets>
    <sheet name="Bestellformula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82" i="1" l="1"/>
  <c r="R79" i="1"/>
  <c r="Q79" i="1"/>
  <c r="N79" i="1"/>
  <c r="U79" i="1" s="1"/>
  <c r="U81" i="1" s="1"/>
  <c r="L79" i="1"/>
  <c r="U58" i="1"/>
  <c r="Q57" i="1"/>
  <c r="R57" i="1"/>
  <c r="Q56" i="1"/>
  <c r="R56" i="1"/>
  <c r="N57" i="1"/>
  <c r="U57" i="1" s="1"/>
  <c r="N56" i="1"/>
  <c r="U56" i="1" s="1"/>
  <c r="N53" i="1"/>
  <c r="U53" i="1" l="1"/>
  <c r="N54" i="1"/>
  <c r="U54" i="1" s="1"/>
  <c r="N55" i="1"/>
  <c r="U55" i="1" s="1"/>
  <c r="N58" i="1"/>
  <c r="Q53" i="1"/>
  <c r="Q54" i="1"/>
  <c r="Q55" i="1"/>
  <c r="Q58" i="1"/>
  <c r="R53" i="1"/>
  <c r="R54" i="1"/>
  <c r="R55" i="1"/>
  <c r="R58" i="1"/>
  <c r="U68" i="1"/>
  <c r="A20" i="1" l="1"/>
  <c r="U61" i="1"/>
  <c r="U62" i="1"/>
  <c r="U63" i="1"/>
  <c r="U64" i="1"/>
  <c r="U65" i="1"/>
  <c r="U60" i="1"/>
  <c r="R60" i="1"/>
  <c r="R61" i="1"/>
  <c r="R62" i="1"/>
  <c r="R63" i="1"/>
  <c r="R64" i="1"/>
  <c r="R65" i="1"/>
  <c r="Q60" i="1"/>
  <c r="Q61" i="1"/>
  <c r="Q62" i="1"/>
  <c r="Q63" i="1"/>
  <c r="Q64" i="1"/>
  <c r="Q65" i="1"/>
  <c r="N45" i="1" l="1"/>
  <c r="N46" i="1"/>
  <c r="N47" i="1"/>
  <c r="N48" i="1"/>
  <c r="N49" i="1"/>
  <c r="N50" i="1"/>
  <c r="N51" i="1"/>
  <c r="U51" i="1" s="1"/>
  <c r="N44" i="1"/>
  <c r="N42" i="1"/>
  <c r="N38" i="1"/>
  <c r="N39" i="1"/>
  <c r="N40" i="1"/>
  <c r="N37" i="1"/>
  <c r="N34" i="1"/>
  <c r="N35" i="1"/>
  <c r="N33" i="1"/>
  <c r="N23" i="1"/>
  <c r="N24" i="1"/>
  <c r="N25" i="1"/>
  <c r="N26" i="1"/>
  <c r="N27" i="1"/>
  <c r="N28" i="1"/>
  <c r="N29" i="1"/>
  <c r="N30" i="1"/>
  <c r="N31" i="1"/>
  <c r="N22" i="1"/>
  <c r="N20" i="1"/>
  <c r="U20" i="1" l="1"/>
  <c r="U22" i="1"/>
  <c r="U23" i="1"/>
  <c r="U24" i="1"/>
  <c r="U25" i="1"/>
  <c r="U26" i="1"/>
  <c r="U27" i="1"/>
  <c r="U28" i="1"/>
  <c r="U29" i="1"/>
  <c r="U30" i="1"/>
  <c r="U31" i="1"/>
  <c r="U33" i="1"/>
  <c r="U34" i="1"/>
  <c r="U35" i="1"/>
  <c r="U37" i="1"/>
  <c r="U38" i="1"/>
  <c r="U39" i="1"/>
  <c r="U40" i="1"/>
  <c r="U42" i="1"/>
  <c r="U44" i="1"/>
  <c r="U45" i="1"/>
  <c r="U46" i="1"/>
  <c r="U47" i="1"/>
  <c r="U48" i="1"/>
  <c r="U49" i="1"/>
  <c r="U50" i="1"/>
  <c r="R22" i="1"/>
  <c r="R23" i="1"/>
  <c r="R24" i="1"/>
  <c r="R25" i="1"/>
  <c r="R26" i="1"/>
  <c r="R27" i="1"/>
  <c r="R28" i="1"/>
  <c r="R29" i="1"/>
  <c r="R30" i="1"/>
  <c r="R31" i="1"/>
  <c r="R33" i="1"/>
  <c r="R34" i="1"/>
  <c r="R35" i="1"/>
  <c r="R37" i="1"/>
  <c r="R38" i="1"/>
  <c r="R39" i="1"/>
  <c r="R40" i="1"/>
  <c r="R42" i="1"/>
  <c r="R44" i="1"/>
  <c r="R45" i="1"/>
  <c r="R46" i="1"/>
  <c r="R47" i="1"/>
  <c r="R48" i="1"/>
  <c r="R49" i="1"/>
  <c r="R50" i="1"/>
  <c r="R51" i="1"/>
  <c r="R11" i="1"/>
  <c r="R12" i="1"/>
  <c r="R13" i="1"/>
  <c r="R14" i="1"/>
  <c r="R15" i="1"/>
  <c r="R16" i="1"/>
  <c r="R17" i="1"/>
  <c r="R18" i="1"/>
  <c r="R19" i="1"/>
  <c r="R20" i="1"/>
  <c r="R10" i="1"/>
  <c r="Q10" i="1"/>
  <c r="N17" i="1"/>
  <c r="U17" i="1" s="1"/>
  <c r="N11" i="1"/>
  <c r="U11" i="1" s="1"/>
  <c r="N12" i="1"/>
  <c r="U12" i="1" s="1"/>
  <c r="N13" i="1"/>
  <c r="U13" i="1" s="1"/>
  <c r="N14" i="1"/>
  <c r="U14" i="1" s="1"/>
  <c r="N15" i="1"/>
  <c r="U15" i="1" s="1"/>
  <c r="N16" i="1"/>
  <c r="U16" i="1" s="1"/>
  <c r="N18" i="1"/>
  <c r="U18" i="1" s="1"/>
  <c r="N19" i="1"/>
  <c r="U19" i="1" s="1"/>
  <c r="N10" i="1"/>
  <c r="U10" i="1" s="1"/>
  <c r="Q11" i="1"/>
  <c r="Q12" i="1"/>
  <c r="Q13" i="1"/>
  <c r="Q14" i="1"/>
  <c r="Q15" i="1"/>
  <c r="Q16" i="1"/>
  <c r="Q17" i="1"/>
  <c r="Q18" i="1"/>
  <c r="Q19" i="1"/>
  <c r="Q20" i="1"/>
  <c r="Q22" i="1"/>
  <c r="Q23" i="1"/>
  <c r="Q24" i="1"/>
  <c r="Q25" i="1"/>
  <c r="Q26" i="1"/>
  <c r="Q27" i="1"/>
  <c r="Q28" i="1"/>
  <c r="Q29" i="1"/>
  <c r="Q30" i="1"/>
  <c r="Q31" i="1"/>
  <c r="Q33" i="1"/>
  <c r="Q34" i="1"/>
  <c r="Q35" i="1"/>
  <c r="Q37" i="1"/>
  <c r="Q38" i="1"/>
  <c r="Q39" i="1"/>
  <c r="Q40" i="1"/>
  <c r="Q42" i="1"/>
  <c r="Q44" i="1"/>
  <c r="Q45" i="1"/>
  <c r="Q46" i="1"/>
  <c r="Q47" i="1"/>
  <c r="Q48" i="1"/>
  <c r="Q49" i="1"/>
  <c r="Q50" i="1"/>
  <c r="Q51" i="1"/>
  <c r="A25" i="1"/>
  <c r="A27" i="1"/>
  <c r="A29" i="1"/>
  <c r="A31" i="1"/>
  <c r="L51" i="1"/>
  <c r="L50" i="1"/>
  <c r="L49" i="1"/>
  <c r="L48" i="1"/>
  <c r="L47" i="1"/>
  <c r="L46" i="1"/>
  <c r="L45" i="1"/>
  <c r="L44" i="1"/>
  <c r="L42" i="1"/>
  <c r="L40" i="1"/>
  <c r="L39" i="1"/>
  <c r="L38" i="1"/>
  <c r="L37" i="1"/>
  <c r="L35" i="1"/>
  <c r="L34" i="1"/>
  <c r="L33" i="1"/>
  <c r="A23" i="1"/>
  <c r="L20" i="1"/>
  <c r="L19" i="1"/>
  <c r="L18" i="1"/>
  <c r="A18" i="1"/>
  <c r="L17" i="1"/>
  <c r="L16" i="1"/>
  <c r="L15" i="1"/>
  <c r="L14" i="1"/>
  <c r="L13" i="1"/>
  <c r="L12" i="1"/>
  <c r="L11" i="1"/>
  <c r="A11" i="1"/>
  <c r="A12" i="1" s="1"/>
  <c r="A13" i="1" s="1"/>
  <c r="L10" i="1"/>
  <c r="U67" i="1" l="1"/>
</calcChain>
</file>

<file path=xl/sharedStrings.xml><?xml version="1.0" encoding="utf-8"?>
<sst xmlns="http://schemas.openxmlformats.org/spreadsheetml/2006/main" count="319" uniqueCount="204">
  <si>
    <t>№</t>
  </si>
  <si>
    <t>GTIN (EAN)
Einzelprodukt</t>
  </si>
  <si>
    <t>GTIN (EAN) Karton</t>
  </si>
  <si>
    <t>SKU
Einzelprodukt</t>
  </si>
  <si>
    <t>SKU
Karton</t>
  </si>
  <si>
    <t>Produktbezeichnung</t>
  </si>
  <si>
    <t>Menge
pro Palette</t>
  </si>
  <si>
    <t>Preise</t>
  </si>
  <si>
    <t>Monate</t>
  </si>
  <si>
    <t>Fruchtrollen</t>
  </si>
  <si>
    <t>RR_BS88006</t>
  </si>
  <si>
    <t>RR_BS88018</t>
  </si>
  <si>
    <t>RR_BS88005</t>
  </si>
  <si>
    <t>RR_BS88017</t>
  </si>
  <si>
    <t>RR_BS88007</t>
  </si>
  <si>
    <t>RR_BS88019</t>
  </si>
  <si>
    <t>RR_BS88049</t>
  </si>
  <si>
    <t>RR_BS88052</t>
  </si>
  <si>
    <t>RR_BS88050</t>
  </si>
  <si>
    <t>RR_BS88053</t>
  </si>
  <si>
    <t>RR_BS88008</t>
  </si>
  <si>
    <t>RR_BS88020</t>
  </si>
  <si>
    <t>RR_BS88051</t>
  </si>
  <si>
    <t>RR_BS88054</t>
  </si>
  <si>
    <t>RR_BS88012</t>
  </si>
  <si>
    <t>RR_BS88024</t>
  </si>
  <si>
    <t>RR_BS88009</t>
  </si>
  <si>
    <t>RR_BS88021</t>
  </si>
  <si>
    <t>RR_BS88010</t>
  </si>
  <si>
    <t>RR_BS88022</t>
  </si>
  <si>
    <t>RR_BS88011</t>
  </si>
  <si>
    <t>RR_BS88023</t>
  </si>
  <si>
    <t>RR_BS88055</t>
  </si>
  <si>
    <t>RR_BS88060</t>
  </si>
  <si>
    <t>RR_BS88056</t>
  </si>
  <si>
    <t>RR_BS88061</t>
  </si>
  <si>
    <t>RR_BS88057</t>
  </si>
  <si>
    <t>RR_BS88062</t>
  </si>
  <si>
    <t>RR_BS88058</t>
  </si>
  <si>
    <t>RR_BS88063</t>
  </si>
  <si>
    <t>RR_BS88059</t>
  </si>
  <si>
    <t>RR_BS88064</t>
  </si>
  <si>
    <t>RR_BS88065</t>
  </si>
  <si>
    <t>RR_BS88068</t>
  </si>
  <si>
    <t>RR_BS88066</t>
  </si>
  <si>
    <t>RR_BS88069</t>
  </si>
  <si>
    <t>RR_BS88067</t>
  </si>
  <si>
    <t>RR_BS88070</t>
  </si>
  <si>
    <t>RR_BS88001</t>
  </si>
  <si>
    <t>RR_BS88013</t>
  </si>
  <si>
    <t>RR_BS88003</t>
  </si>
  <si>
    <t>RR_BS88015</t>
  </si>
  <si>
    <t>RR_BS88002</t>
  </si>
  <si>
    <t>RR_BS88014</t>
  </si>
  <si>
    <t>RR_BS88004</t>
  </si>
  <si>
    <t>RR_BS88016</t>
  </si>
  <si>
    <t>RR_BS88079</t>
  </si>
  <si>
    <t>RR_BS88080</t>
  </si>
  <si>
    <t>RR_BS88075</t>
  </si>
  <si>
    <t>RR_BS88033</t>
  </si>
  <si>
    <t>RR_BS88074</t>
  </si>
  <si>
    <t>RR_BS88032</t>
  </si>
  <si>
    <t>Fruchtpüree "Birne-Wald-Brombeere Smoothie", pasteurisiert, 120 g</t>
  </si>
  <si>
    <t>RR_BS88071</t>
  </si>
  <si>
    <t>RR_BS88029</t>
  </si>
  <si>
    <t>Fruchtpüree "Mango-Kokos Smoothie", pasteurisiert, 120 g</t>
  </si>
  <si>
    <t>RR_BS88073</t>
  </si>
  <si>
    <t>RR_BS88031</t>
  </si>
  <si>
    <t>Fruchtpüree "Banane-Erdbeere Smoothie", pasteurisiert, 120 g</t>
  </si>
  <si>
    <t>RR_BS88076</t>
  </si>
  <si>
    <t>RR_BS88034</t>
  </si>
  <si>
    <t>Fruchtpüree "Banane-Himbeere Smoothie", pasteurisiert, 120 g</t>
  </si>
  <si>
    <t>RR_BS88077</t>
  </si>
  <si>
    <t>RR_BS88035</t>
  </si>
  <si>
    <t>Fruchtpüree "Banane-Schwarze Johannisbeere Smoothie", pasteurisiert, 120 g</t>
  </si>
  <si>
    <t>RR_BS88078</t>
  </si>
  <si>
    <t>RR_BS88036</t>
  </si>
  <si>
    <t>Fruchtpüree "Banane-Ananas-Mango Smoothie", pasteurisiert, 120 g</t>
  </si>
  <si>
    <t>RR_BS88072</t>
  </si>
  <si>
    <t>RR_BS88030</t>
  </si>
  <si>
    <t>Fruchtpüree "Kaki-Rosa Guave Smoothie", pasteurisiert, 120 g</t>
  </si>
  <si>
    <t>RR_BS88081</t>
  </si>
  <si>
    <t>RR_BS88082</t>
  </si>
  <si>
    <t>RR_BS88083</t>
  </si>
  <si>
    <t>Display Fruchtgummi 27g + Eat&amp;Play 20g</t>
  </si>
  <si>
    <t>RR_BS88084</t>
  </si>
  <si>
    <t>Display Fruchtrollen &amp; Schoko 30g, Fruchtrollen 60g</t>
  </si>
  <si>
    <t>RR_BS88085</t>
  </si>
  <si>
    <t>Display Smoothie Mix</t>
  </si>
  <si>
    <t>RR_BS88086</t>
  </si>
  <si>
    <t>UVP</t>
  </si>
  <si>
    <t>DE pack available</t>
  </si>
  <si>
    <t>EN front + DE sticker back side</t>
  </si>
  <si>
    <t>Gewicht
(g)</t>
  </si>
  <si>
    <t>MHD</t>
  </si>
  <si>
    <t>Inhalt
pro Karton</t>
  </si>
  <si>
    <t>Kartons
pro Lage</t>
  </si>
  <si>
    <t>Lagen
pro Palette</t>
  </si>
  <si>
    <t>Bemerkung</t>
  </si>
  <si>
    <t>inkl. MwSt., EUR</t>
  </si>
  <si>
    <t>Verfügbarkeit</t>
  </si>
  <si>
    <t>verfügbar</t>
  </si>
  <si>
    <t>Display MIX (Fruchtrollen, Schoko Crush, Fruchtgummi)</t>
  </si>
  <si>
    <t>Display Fruchtrollen 30g</t>
  </si>
  <si>
    <t>Display Schokofruchtcrush 30g</t>
  </si>
  <si>
    <t>Eat &amp; Play: Fruchtrollen mit Spielspaß</t>
  </si>
  <si>
    <t>Schoko Fruchtcrush</t>
  </si>
  <si>
    <t>Smoothie (Fruchtpüree)</t>
  </si>
  <si>
    <t>Verkaufsdisplays</t>
  </si>
  <si>
    <t>Fruchtgummi Apfel-Mango-Kürbis-Chia</t>
  </si>
  <si>
    <t>Fruchtgummi Apfel-Kirsche</t>
  </si>
  <si>
    <t>Fruchtgummi Apfel-Birne-Zitrone</t>
  </si>
  <si>
    <t>Schoko Fruchtcrush Zartbitter Apfel-Himbeere</t>
  </si>
  <si>
    <t>Schoko Fruchtcrush Vollmilch Mango</t>
  </si>
  <si>
    <t>Schoko Fruchtcrush Vollmilch Apfel-Erdbeere</t>
  </si>
  <si>
    <t>Schoko Fruchtcrush Vollmilch Apfel-Birne</t>
  </si>
  <si>
    <t>Fruchtrollen Apfel-Erdbeere</t>
  </si>
  <si>
    <t xml:space="preserve">Fruchtrollen Apfel-Himbeere </t>
  </si>
  <si>
    <t>Fruchtrollen Mango</t>
  </si>
  <si>
    <t xml:space="preserve">Fruchtrollen Apfel-Birne </t>
  </si>
  <si>
    <t xml:space="preserve">Fruchtrollen Apfel-Johannisbeere </t>
  </si>
  <si>
    <t xml:space="preserve">Fruchtrollen Apfel-Heidelbeere </t>
  </si>
  <si>
    <t xml:space="preserve">Fruchtrollen Apfel-Kirsche </t>
  </si>
  <si>
    <t xml:space="preserve">Fruchtrollen Apfel-Erdbeere </t>
  </si>
  <si>
    <t>Fruchtgummi</t>
  </si>
  <si>
    <t>Fruchtstreifen</t>
  </si>
  <si>
    <t>Fruchtstreifen Apfel-Erdbeere</t>
  </si>
  <si>
    <t>Fruchtstreifen Apfel-Birne-Heidelbeere</t>
  </si>
  <si>
    <t>Fruchtstreifen Apfel-Schwarze Johannisbeere</t>
  </si>
  <si>
    <t>Fruchtstreifen Birne-Mango</t>
  </si>
  <si>
    <t>Fruchtstreifen Apfel-Himbeere</t>
  </si>
  <si>
    <t>Fruchtrollen 20g mit Spielzeug Eat&amp;Play</t>
  </si>
  <si>
    <t>Smoothie (pasteurisiert) Ananas-Birne-Apfel</t>
  </si>
  <si>
    <t>Fruchtstreifen Birne-Apfel</t>
  </si>
  <si>
    <t>Fruchtstreifen Apfel</t>
  </si>
  <si>
    <t>Fruchtstreifen Birne-Ananas</t>
  </si>
  <si>
    <t>Fruchtstreifen Apfel-Kirsche</t>
  </si>
  <si>
    <t>Fruchtstreifen Apfel-Banane</t>
  </si>
  <si>
    <t>Bestellmenge</t>
  </si>
  <si>
    <t>Zwischensumme</t>
  </si>
  <si>
    <t>Nettopreis (EUR)
Einzeln</t>
  </si>
  <si>
    <t>Nettopreis (EUR)
Karton</t>
  </si>
  <si>
    <t>Gesamt Bestellsumme</t>
  </si>
  <si>
    <t>Händlermarge
in %</t>
  </si>
  <si>
    <t>Handelsspanne
in %</t>
  </si>
  <si>
    <t>Display Karton Gratis
144 Stück</t>
  </si>
  <si>
    <t>Display Karton Gratis
480 Stück</t>
  </si>
  <si>
    <t>Display Karton Gratis
356 Stück</t>
  </si>
  <si>
    <t>Display Karton Gratis
400 Stück</t>
  </si>
  <si>
    <t>Lieferant</t>
  </si>
  <si>
    <t>Produkt</t>
  </si>
  <si>
    <t>Bob Snail</t>
  </si>
  <si>
    <t>Rhinorock GmbH, Waldstraße 5-7, 56579 Bonefeld</t>
  </si>
  <si>
    <t>Kontakt</t>
  </si>
  <si>
    <t>bobsnail@rhinorock.de / +49 2631 450 99 46</t>
  </si>
  <si>
    <t>RR_BS88087</t>
  </si>
  <si>
    <t>RR_BS88088</t>
  </si>
  <si>
    <t>RR_BS88089</t>
  </si>
  <si>
    <t>RR_BS88090</t>
  </si>
  <si>
    <t>RR_BS88091</t>
  </si>
  <si>
    <t>RR_BS88092</t>
  </si>
  <si>
    <t>RR_BS88093</t>
  </si>
  <si>
    <t>RR_BS88094</t>
  </si>
  <si>
    <t>RR_BS88095</t>
  </si>
  <si>
    <t>RR_BS88096</t>
  </si>
  <si>
    <t>RR_PP88001</t>
  </si>
  <si>
    <t>RR_PP88003</t>
  </si>
  <si>
    <t>Pasta</t>
  </si>
  <si>
    <t>Protelle</t>
  </si>
  <si>
    <t>Stand der Datei</t>
  </si>
  <si>
    <t>Gesamtmenge</t>
  </si>
  <si>
    <t>Protelle High Protein Pasta Fussili</t>
  </si>
  <si>
    <t>Anleitung Bestellprozess</t>
  </si>
  <si>
    <t>Lieferdetails</t>
  </si>
  <si>
    <t>Name</t>
  </si>
  <si>
    <t>ggfs. Z.H.</t>
  </si>
  <si>
    <t>Straße ind Hausnummer</t>
  </si>
  <si>
    <t>PLZ</t>
  </si>
  <si>
    <t>Ort</t>
  </si>
  <si>
    <t>Kontaktperson</t>
  </si>
  <si>
    <t>E-Mail</t>
  </si>
  <si>
    <t>Telefonnummer</t>
  </si>
  <si>
    <t>Tragen Sie in der Spalte "Bestellmenge" bitte die gewünschte Anzahl je Artikel ein. Füllen Sie anschließend am Ende der Tabelle die Felder für Ihre Lieferadresse und die Kontaktperson aus. Die Gesamtmenge und die Gesamtsumme werden automatisch für Sie berechnet. Bitte beachten Sie, dass nur diese Eingabefelder bearbeitet werden können. Speichern Sie die ausgefüllte Datei und senden Sie diese per E-Mail an uns zurück (bei mehreren Märkten, für jeden Markt einzeln). Vielen Dank!</t>
  </si>
  <si>
    <t>Markt</t>
  </si>
  <si>
    <t>Weihnachtsprodukte</t>
  </si>
  <si>
    <t>Set mit Fruchtsnacks „Adventskalender mit Spielzeugen“</t>
  </si>
  <si>
    <t>RR_BS88107</t>
  </si>
  <si>
    <t>RR_BS88108</t>
  </si>
  <si>
    <t>RR_BS88109</t>
  </si>
  <si>
    <t>RR_BS88110</t>
  </si>
  <si>
    <t>RR_BS88111</t>
  </si>
  <si>
    <t>RR_BS88112</t>
  </si>
  <si>
    <t>RR_BS88113</t>
  </si>
  <si>
    <t>RR_BS88114</t>
  </si>
  <si>
    <t>RR_BS88115</t>
  </si>
  <si>
    <t>RR_BS88116</t>
  </si>
  <si>
    <t>RR_BS88117</t>
  </si>
  <si>
    <t>RR_BS88118</t>
  </si>
  <si>
    <t>Geschenkbox-Set mit Spiel und Spielzeug 300g</t>
  </si>
  <si>
    <t>Set mit Fruchtsnacks „Weihnachtsbox mit Spielzeug und Aufkleber“ 140g</t>
  </si>
  <si>
    <t>Set „Geschenkbox Snail City mit Spielzeug“</t>
  </si>
  <si>
    <t>Set mit Fruchtsnacks „Geschenkbox Snack Track mit Spielzeug und Stickerpack“ Lokomotive</t>
  </si>
  <si>
    <t>Set mit Fruchtsnacks „Geschenkbox Snack Track mit Spielzeug und Stickerpack“ Wagon</t>
  </si>
  <si>
    <t>protelle@rhinorock.de / +49 2631 450 99 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</si>
</sst>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Red]\-0"/>
    <numFmt numFmtId="165" formatCode="#,##0.00\ &quot;€&quot;"/>
  </numFmts>
  <fonts count="10" x14ac:knownFonts="1">
    <font>
      <sz val="11"/>
      <color theme="1"/>
      <name val="Aptos Narrow"/>
      <family val="2"/>
      <scheme val="minor"/>
    </font>
    <font>
      <sz val="11"/>
      <color theme="1"/>
      <name val="Aptos Narrow"/>
      <family val="2"/>
      <scheme val="minor"/>
    </font>
    <font>
      <b/>
      <sz val="10"/>
      <color theme="1"/>
      <name val="Aptos Narrow"/>
      <family val="2"/>
      <scheme val="minor"/>
    </font>
    <font>
      <b/>
      <sz val="10"/>
      <name val="Aptos Narrow"/>
      <family val="2"/>
      <scheme val="minor"/>
    </font>
    <font>
      <b/>
      <u/>
      <sz val="10"/>
      <name val="Aptos Narrow"/>
      <family val="2"/>
      <scheme val="minor"/>
    </font>
    <font>
      <sz val="10"/>
      <name val="Aptos Narrow"/>
      <family val="2"/>
      <scheme val="minor"/>
    </font>
    <font>
      <sz val="10"/>
      <color rgb="FF000000"/>
      <name val="Aptos Narrow"/>
      <family val="2"/>
      <scheme val="minor"/>
    </font>
    <font>
      <sz val="10"/>
      <color theme="1"/>
      <name val="Aptos Narrow"/>
      <family val="2"/>
      <scheme val="minor"/>
    </font>
    <font>
      <b/>
      <sz val="10"/>
      <color rgb="FFFF0000"/>
      <name val="Aptos Narrow"/>
      <family val="2"/>
      <scheme val="minor"/>
    </font>
    <font>
      <sz val="8"/>
      <name val="Aptos Narrow"/>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rgb="FF0070C0"/>
      </left>
      <right/>
      <top style="thick">
        <color rgb="FF0070C0"/>
      </top>
      <bottom/>
      <diagonal/>
    </border>
    <border>
      <left/>
      <right/>
      <top style="thick">
        <color rgb="FF0070C0"/>
      </top>
      <bottom/>
      <diagonal/>
    </border>
    <border>
      <left/>
      <right style="thick">
        <color rgb="FF0070C0"/>
      </right>
      <top style="thick">
        <color rgb="FF0070C0"/>
      </top>
      <bottom/>
      <diagonal/>
    </border>
    <border>
      <left style="thick">
        <color rgb="FF0070C0"/>
      </left>
      <right/>
      <top/>
      <bottom/>
      <diagonal/>
    </border>
    <border>
      <left/>
      <right style="thick">
        <color rgb="FF0070C0"/>
      </right>
      <top/>
      <bottom/>
      <diagonal/>
    </border>
    <border>
      <left/>
      <right/>
      <top style="thin">
        <color indexed="64"/>
      </top>
      <bottom style="thin">
        <color indexed="64"/>
      </bottom>
      <diagonal/>
    </border>
    <border>
      <left style="thick">
        <color rgb="FF0070C0"/>
      </left>
      <right/>
      <top/>
      <bottom style="thick">
        <color rgb="FF0070C0"/>
      </bottom>
      <diagonal/>
    </border>
    <border>
      <left/>
      <right/>
      <top/>
      <bottom style="thick">
        <color rgb="FF0070C0"/>
      </bottom>
      <diagonal/>
    </border>
    <border>
      <left/>
      <right style="thick">
        <color rgb="FF0070C0"/>
      </right>
      <top/>
      <bottom style="thick">
        <color rgb="FF0070C0"/>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9" fontId="1" fillId="0" borderId="0" applyFont="0" applyFill="0" applyBorder="0" applyAlignment="0" applyProtection="0"/>
  </cellStyleXfs>
  <cellXfs count="120">
    <xf numFmtId="0" fontId="0" fillId="0" borderId="0" xfId="0"/>
    <xf numFmtId="0" fontId="2" fillId="0" borderId="0" xfId="0" applyFont="1" applyAlignment="1">
      <alignment horizontal="left" vertical="center"/>
    </xf>
    <xf numFmtId="0" fontId="8" fillId="0" borderId="0" xfId="0" applyFont="1" applyAlignment="1">
      <alignment horizontal="center" vertical="center"/>
    </xf>
    <xf numFmtId="0" fontId="2" fillId="0" borderId="0" xfId="0" applyFont="1" applyAlignment="1">
      <alignment horizontal="centerContinuous" vertical="center"/>
    </xf>
    <xf numFmtId="0" fontId="7" fillId="0" borderId="0" xfId="0" applyFont="1"/>
    <xf numFmtId="0" fontId="7" fillId="0" borderId="0" xfId="0" applyFont="1" applyAlignment="1">
      <alignment horizontal="center" vertical="center"/>
    </xf>
    <xf numFmtId="0" fontId="2" fillId="0" borderId="1" xfId="0" applyFont="1" applyBorder="1" applyAlignment="1">
      <alignment horizontal="center" vertical="center"/>
    </xf>
    <xf numFmtId="0" fontId="5" fillId="0" borderId="0" xfId="0" applyFont="1"/>
    <xf numFmtId="0" fontId="5" fillId="0" borderId="1" xfId="0" applyFont="1" applyBorder="1" applyAlignment="1">
      <alignment horizontal="center" vertical="center" wrapText="1"/>
    </xf>
    <xf numFmtId="164" fontId="5" fillId="0" borderId="1" xfId="0" applyNumberFormat="1" applyFont="1" applyBorder="1" applyAlignment="1">
      <alignment horizontal="center" vertical="center" wrapText="1"/>
    </xf>
    <xf numFmtId="0" fontId="6" fillId="0" borderId="1" xfId="0" applyFont="1" applyBorder="1" applyAlignment="1">
      <alignment horizontal="left" vertical="center" wrapText="1" readingOrder="1"/>
    </xf>
    <xf numFmtId="165" fontId="3" fillId="0" borderId="1" xfId="0" applyNumberFormat="1" applyFont="1" applyBorder="1" applyAlignment="1">
      <alignment horizontal="center" vertical="center" wrapText="1"/>
    </xf>
    <xf numFmtId="0" fontId="5" fillId="0" borderId="1" xfId="0" applyFont="1" applyBorder="1" applyAlignment="1">
      <alignment vertical="center"/>
    </xf>
    <xf numFmtId="9" fontId="3" fillId="0" borderId="1" xfId="1" applyFont="1" applyFill="1" applyBorder="1" applyAlignment="1">
      <alignment horizontal="center" vertical="center" wrapText="1"/>
    </xf>
    <xf numFmtId="0" fontId="7" fillId="0" borderId="1" xfId="0" applyFont="1" applyBorder="1" applyAlignment="1">
      <alignment horizontal="center" vertical="center"/>
    </xf>
    <xf numFmtId="165" fontId="7" fillId="0" borderId="1" xfId="0" applyNumberFormat="1" applyFont="1" applyBorder="1" applyAlignment="1">
      <alignment horizontal="center" vertical="center"/>
    </xf>
    <xf numFmtId="1" fontId="7" fillId="0" borderId="1" xfId="0" applyNumberFormat="1" applyFont="1" applyBorder="1" applyAlignment="1">
      <alignment horizontal="center" vertical="center"/>
    </xf>
    <xf numFmtId="9" fontId="5" fillId="0" borderId="1" xfId="1" applyFont="1" applyFill="1" applyBorder="1" applyAlignment="1">
      <alignment vertical="center"/>
    </xf>
    <xf numFmtId="0" fontId="7" fillId="0" borderId="1" xfId="0" applyFont="1" applyBorder="1" applyAlignment="1">
      <alignment horizontal="left" vertical="center" wrapText="1"/>
    </xf>
    <xf numFmtId="0" fontId="5" fillId="0" borderId="1" xfId="0" applyFont="1" applyBorder="1" applyAlignment="1">
      <alignment vertical="center" wrapText="1"/>
    </xf>
    <xf numFmtId="0" fontId="7" fillId="0" borderId="0" xfId="0" applyFont="1" applyAlignment="1">
      <alignment vertical="center"/>
    </xf>
    <xf numFmtId="0" fontId="7" fillId="0" borderId="0" xfId="0" applyFont="1" applyAlignment="1">
      <alignment vertical="center" wrapText="1"/>
    </xf>
    <xf numFmtId="0" fontId="2" fillId="0" borderId="0" xfId="0" applyFont="1" applyAlignment="1">
      <alignment vertical="center"/>
    </xf>
    <xf numFmtId="0" fontId="5" fillId="0" borderId="0" xfId="0" applyFont="1" applyAlignment="1">
      <alignment vertical="center"/>
    </xf>
    <xf numFmtId="165" fontId="2" fillId="0" borderId="1" xfId="0" applyNumberFormat="1" applyFont="1" applyBorder="1" applyAlignment="1">
      <alignment horizontal="center" vertical="center"/>
    </xf>
    <xf numFmtId="0" fontId="7" fillId="2" borderId="1" xfId="0" applyFont="1" applyFill="1" applyBorder="1" applyAlignment="1">
      <alignment horizontal="center" vertical="center"/>
    </xf>
    <xf numFmtId="0" fontId="3" fillId="3" borderId="1" xfId="0" applyFont="1" applyFill="1" applyBorder="1" applyAlignment="1">
      <alignment horizontal="center" vertical="center" wrapText="1"/>
    </xf>
    <xf numFmtId="3" fontId="3"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3" borderId="1" xfId="0" applyFont="1" applyFill="1" applyBorder="1" applyAlignment="1">
      <alignment horizontal="centerContinuous" vertical="center" wrapText="1"/>
    </xf>
    <xf numFmtId="0" fontId="5" fillId="3" borderId="1" xfId="0" applyFont="1" applyFill="1" applyBorder="1" applyAlignment="1">
      <alignment horizontal="center" vertical="center"/>
    </xf>
    <xf numFmtId="9" fontId="3" fillId="3" borderId="1" xfId="1" applyFont="1" applyFill="1" applyBorder="1" applyAlignment="1">
      <alignment horizontal="center" vertical="center" wrapText="1"/>
    </xf>
    <xf numFmtId="165" fontId="7" fillId="3" borderId="1" xfId="0" applyNumberFormat="1" applyFont="1" applyFill="1" applyBorder="1" applyAlignment="1">
      <alignment horizontal="center" vertical="center"/>
    </xf>
    <xf numFmtId="165" fontId="5" fillId="0" borderId="1" xfId="0" applyNumberFormat="1" applyFont="1" applyBorder="1" applyAlignment="1">
      <alignment horizontal="center" vertical="center" wrapText="1"/>
    </xf>
    <xf numFmtId="0" fontId="3" fillId="0" borderId="0" xfId="0" applyFont="1" applyAlignment="1">
      <alignment horizontal="centerContinuous" vertical="center"/>
    </xf>
    <xf numFmtId="0" fontId="5" fillId="0" borderId="2" xfId="0" applyFont="1" applyBorder="1" applyAlignment="1">
      <alignment horizontal="center" vertical="center" wrapText="1"/>
    </xf>
    <xf numFmtId="164" fontId="5" fillId="0" borderId="2" xfId="0" applyNumberFormat="1" applyFont="1" applyBorder="1" applyAlignment="1">
      <alignment horizontal="center" vertical="center" wrapText="1"/>
    </xf>
    <xf numFmtId="0" fontId="6" fillId="0" borderId="2" xfId="0" applyFont="1" applyBorder="1" applyAlignment="1">
      <alignment horizontal="left" vertical="center" wrapText="1" readingOrder="1"/>
    </xf>
    <xf numFmtId="165" fontId="5" fillId="0" borderId="2" xfId="0" applyNumberFormat="1" applyFont="1" applyBorder="1" applyAlignment="1">
      <alignment horizontal="center" vertical="center" wrapText="1"/>
    </xf>
    <xf numFmtId="165" fontId="3" fillId="0" borderId="2" xfId="0" applyNumberFormat="1" applyFont="1" applyBorder="1" applyAlignment="1">
      <alignment horizontal="center" vertical="center" wrapText="1"/>
    </xf>
    <xf numFmtId="9" fontId="5" fillId="0" borderId="2" xfId="1" applyFont="1" applyFill="1" applyBorder="1" applyAlignment="1">
      <alignment vertical="center"/>
    </xf>
    <xf numFmtId="9" fontId="3" fillId="0" borderId="2" xfId="1" applyFont="1" applyFill="1" applyBorder="1" applyAlignment="1">
      <alignment horizontal="center" vertical="center" wrapText="1"/>
    </xf>
    <xf numFmtId="0" fontId="7" fillId="2" borderId="2" xfId="0" applyFont="1" applyFill="1" applyBorder="1" applyAlignment="1">
      <alignment horizontal="center" vertical="center"/>
    </xf>
    <xf numFmtId="165" fontId="7" fillId="0" borderId="2" xfId="0" applyNumberFormat="1" applyFont="1" applyBorder="1" applyAlignment="1">
      <alignment horizontal="center" vertical="center"/>
    </xf>
    <xf numFmtId="0" fontId="5" fillId="0" borderId="5" xfId="0" applyFont="1" applyBorder="1" applyAlignment="1">
      <alignment horizontal="center" vertical="center" wrapText="1"/>
    </xf>
    <xf numFmtId="164" fontId="5" fillId="0" borderId="5" xfId="0" applyNumberFormat="1" applyFont="1" applyBorder="1" applyAlignment="1">
      <alignment horizontal="center" vertical="center" wrapText="1"/>
    </xf>
    <xf numFmtId="0" fontId="6" fillId="0" borderId="5" xfId="0" applyFont="1" applyBorder="1" applyAlignment="1">
      <alignment horizontal="left" vertical="center" wrapText="1" readingOrder="1"/>
    </xf>
    <xf numFmtId="165" fontId="5" fillId="0" borderId="5" xfId="0" applyNumberFormat="1" applyFont="1" applyBorder="1" applyAlignment="1">
      <alignment horizontal="center" vertical="center" wrapText="1"/>
    </xf>
    <xf numFmtId="165" fontId="3" fillId="0" borderId="5" xfId="0" applyNumberFormat="1" applyFont="1" applyBorder="1" applyAlignment="1">
      <alignment horizontal="center" vertical="center" wrapText="1"/>
    </xf>
    <xf numFmtId="0" fontId="5" fillId="0" borderId="5" xfId="0" applyFont="1" applyBorder="1" applyAlignment="1">
      <alignment vertical="center"/>
    </xf>
    <xf numFmtId="9" fontId="3" fillId="0" borderId="5" xfId="1" applyFont="1" applyFill="1" applyBorder="1" applyAlignment="1">
      <alignment horizontal="center" vertical="center" wrapText="1"/>
    </xf>
    <xf numFmtId="0" fontId="7" fillId="2" borderId="5" xfId="0" applyFont="1" applyFill="1" applyBorder="1" applyAlignment="1">
      <alignment horizontal="center" vertical="center"/>
    </xf>
    <xf numFmtId="165" fontId="7" fillId="0" borderId="5" xfId="0" applyNumberFormat="1" applyFont="1" applyBorder="1" applyAlignment="1">
      <alignment horizontal="center" vertical="center"/>
    </xf>
    <xf numFmtId="0" fontId="6" fillId="0" borderId="1" xfId="0" applyFont="1" applyBorder="1" applyAlignment="1">
      <alignment horizontal="center" vertical="center" wrapText="1" readingOrder="1"/>
    </xf>
    <xf numFmtId="14" fontId="2" fillId="0" borderId="1" xfId="0" applyNumberFormat="1" applyFont="1" applyBorder="1" applyAlignment="1">
      <alignment horizontal="center" vertical="center" wrapText="1"/>
    </xf>
    <xf numFmtId="0" fontId="7" fillId="0" borderId="1"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2" fillId="0" borderId="14" xfId="0" applyFont="1" applyBorder="1" applyAlignment="1">
      <alignment vertical="center"/>
    </xf>
    <xf numFmtId="0" fontId="7" fillId="0" borderId="15" xfId="0" applyFont="1" applyBorder="1"/>
    <xf numFmtId="0" fontId="7" fillId="0" borderId="15" xfId="0" applyFont="1" applyBorder="1" applyAlignment="1">
      <alignment horizontal="center" vertical="center"/>
    </xf>
    <xf numFmtId="0" fontId="7" fillId="0" borderId="16" xfId="0" applyFont="1" applyBorder="1"/>
    <xf numFmtId="0" fontId="2" fillId="0" borderId="17" xfId="0" applyFont="1" applyBorder="1" applyAlignment="1">
      <alignment vertical="center"/>
    </xf>
    <xf numFmtId="0" fontId="7" fillId="0" borderId="18" xfId="0" applyFont="1" applyBorder="1"/>
    <xf numFmtId="0" fontId="2" fillId="0" borderId="20" xfId="0" applyFont="1" applyBorder="1" applyAlignment="1">
      <alignment vertical="center"/>
    </xf>
    <xf numFmtId="0" fontId="7" fillId="0" borderId="21" xfId="0" applyFont="1" applyBorder="1"/>
    <xf numFmtId="0" fontId="7" fillId="0" borderId="21" xfId="0" applyFont="1" applyBorder="1" applyAlignment="1">
      <alignment horizontal="center" vertical="center"/>
    </xf>
    <xf numFmtId="0" fontId="7" fillId="0" borderId="22" xfId="0" applyFont="1" applyBorder="1"/>
    <xf numFmtId="0" fontId="2"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1" fontId="7" fillId="3" borderId="1" xfId="0" applyNumberFormat="1" applyFont="1" applyFill="1" applyBorder="1" applyAlignment="1">
      <alignment horizontal="center" vertical="center"/>
    </xf>
    <xf numFmtId="0" fontId="5" fillId="3" borderId="1" xfId="0" applyFont="1" applyFill="1" applyBorder="1" applyAlignment="1">
      <alignment horizontal="center" vertical="center" wrapText="1"/>
    </xf>
    <xf numFmtId="165" fontId="5" fillId="3" borderId="1" xfId="0" applyNumberFormat="1" applyFont="1" applyFill="1" applyBorder="1" applyAlignment="1">
      <alignment horizontal="center" vertical="center" wrapText="1"/>
    </xf>
    <xf numFmtId="165" fontId="3" fillId="3" borderId="1" xfId="0" applyNumberFormat="1" applyFont="1" applyFill="1" applyBorder="1" applyAlignment="1">
      <alignment horizontal="center" vertical="center" wrapText="1"/>
    </xf>
    <xf numFmtId="0" fontId="5" fillId="3" borderId="1" xfId="0" applyFont="1" applyFill="1" applyBorder="1" applyAlignment="1">
      <alignment horizontal="left" vertical="center"/>
    </xf>
    <xf numFmtId="0" fontId="7" fillId="3" borderId="1" xfId="0" applyFont="1" applyFill="1" applyBorder="1" applyAlignment="1" applyProtection="1">
      <alignment horizontal="center" vertical="center"/>
      <protection locked="0"/>
    </xf>
    <xf numFmtId="0" fontId="7"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7" fillId="0" borderId="1" xfId="0" applyFont="1" applyBorder="1" applyAlignment="1" applyProtection="1">
      <alignment horizontal="center" vertical="center"/>
      <protection locked="0"/>
    </xf>
    <xf numFmtId="0" fontId="4"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Border="1" applyAlignment="1">
      <alignment horizontal="center" vertical="center"/>
    </xf>
    <xf numFmtId="165" fontId="2" fillId="0" borderId="3" xfId="0" applyNumberFormat="1" applyFont="1" applyBorder="1" applyAlignment="1">
      <alignment horizontal="center" vertical="center"/>
    </xf>
    <xf numFmtId="165" fontId="2" fillId="0" borderId="4" xfId="0" applyNumberFormat="1" applyFont="1" applyBorder="1" applyAlignment="1">
      <alignment horizontal="center" vertical="center"/>
    </xf>
    <xf numFmtId="1" fontId="7" fillId="0" borderId="1" xfId="0" applyNumberFormat="1" applyFont="1" applyBorder="1" applyAlignment="1">
      <alignment horizontal="center" vertical="center"/>
    </xf>
    <xf numFmtId="0" fontId="3" fillId="3" borderId="1" xfId="0" applyFont="1" applyFill="1" applyBorder="1" applyAlignment="1">
      <alignment horizontal="center" vertical="center" wrapText="1"/>
    </xf>
    <xf numFmtId="0" fontId="5" fillId="0" borderId="1" xfId="0" applyFont="1" applyBorder="1" applyAlignment="1">
      <alignment horizontal="left" vertical="center"/>
    </xf>
    <xf numFmtId="0" fontId="2" fillId="3" borderId="1" xfId="0" applyFont="1" applyFill="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7" fillId="0" borderId="9" xfId="0" applyFont="1" applyBorder="1" applyAlignment="1">
      <alignment horizontal="center" vertical="center" wrapText="1"/>
    </xf>
    <xf numFmtId="0" fontId="7" fillId="0" borderId="0" xfId="0" applyFont="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 xfId="0" applyFont="1" applyBorder="1" applyAlignment="1" applyProtection="1">
      <alignment horizontal="center" vertical="center"/>
      <protection locked="0"/>
    </xf>
    <xf numFmtId="0" fontId="2"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 xfId="0" applyFont="1" applyBorder="1" applyAlignment="1">
      <alignment horizontal="center" vertical="center"/>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2" fillId="0" borderId="3" xfId="0" applyFont="1" applyBorder="1" applyAlignment="1">
      <alignment horizontal="center" vertical="center"/>
    </xf>
    <xf numFmtId="0" fontId="2" fillId="0" borderId="19"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3" borderId="23"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2" fillId="3" borderId="23"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23" xfId="0" applyFont="1" applyFill="1" applyBorder="1" applyAlignment="1">
      <alignment horizontal="center" vertical="center" wrapText="1"/>
    </xf>
    <xf numFmtId="0" fontId="2" fillId="3" borderId="2" xfId="0" applyFont="1" applyFill="1" applyBorder="1" applyAlignment="1">
      <alignment horizontal="center" vertical="center" wrapText="1"/>
    </xf>
  </cellXfs>
  <cellStyles count="2">
    <cellStyle name="Prozent" xfId="1" builtinId="5"/>
    <cellStyle name="Standard"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0D206-FCE0-4E91-B97A-6C33F83821CB}">
  <sheetPr>
    <tabColor rgb="FF92D050"/>
  </sheetPr>
  <dimension ref="A2:V99"/>
  <sheetViews>
    <sheetView tabSelected="1" topLeftCell="B1" workbookViewId="0">
      <selection activeCell="T10" sqref="T10"/>
    </sheetView>
  </sheetViews>
  <sheetFormatPr baseColWidth="10" defaultColWidth="11.42578125" defaultRowHeight="13.5" outlineLevelCol="1" x14ac:dyDescent="0.25"/>
  <cols>
    <col min="1" max="1" width="3" style="5" bestFit="1" customWidth="1"/>
    <col min="2" max="2" width="14" style="20" bestFit="1" customWidth="1"/>
    <col min="3" max="3" width="14.5703125" style="20" bestFit="1" customWidth="1"/>
    <col min="4" max="4" width="11.7109375" style="20" bestFit="1" customWidth="1"/>
    <col min="5" max="5" width="10.7109375" style="20" bestFit="1" customWidth="1"/>
    <col min="6" max="6" width="59.85546875" style="21" bestFit="1" customWidth="1"/>
    <col min="7" max="7" width="7.28515625" style="20" hidden="1" customWidth="1" outlineLevel="1"/>
    <col min="8" max="8" width="6.85546875" style="20" hidden="1" customWidth="1" outlineLevel="1"/>
    <col min="9" max="9" width="8.85546875" style="20" hidden="1" customWidth="1" outlineLevel="1"/>
    <col min="10" max="10" width="7.42578125" style="20" hidden="1" customWidth="1" outlineLevel="1"/>
    <col min="11" max="12" width="9.42578125" style="20" hidden="1" customWidth="1" outlineLevel="1"/>
    <col min="13" max="13" width="9.140625" style="22" bestFit="1" customWidth="1" collapsed="1"/>
    <col min="14" max="14" width="9.140625" style="22" bestFit="1" customWidth="1"/>
    <col min="15" max="15" width="23.7109375" style="23" bestFit="1" customWidth="1"/>
    <col min="16" max="16" width="13.140625" style="22" bestFit="1" customWidth="1"/>
    <col min="17" max="17" width="13.140625" style="22" customWidth="1"/>
    <col min="18" max="18" width="11.85546875" style="22" bestFit="1" customWidth="1"/>
    <col min="19" max="19" width="20.140625" style="4" bestFit="1" customWidth="1"/>
    <col min="20" max="20" width="11.85546875" style="5" bestFit="1" customWidth="1"/>
    <col min="21" max="21" width="14" style="5" bestFit="1" customWidth="1"/>
    <col min="22" max="16384" width="11.42578125" style="4"/>
  </cols>
  <sheetData>
    <row r="2" spans="1:21" x14ac:dyDescent="0.25">
      <c r="A2" s="83" t="s">
        <v>150</v>
      </c>
      <c r="B2" s="83"/>
      <c r="C2" s="83"/>
      <c r="D2" s="83"/>
      <c r="E2" s="83"/>
      <c r="F2" s="6" t="s">
        <v>151</v>
      </c>
      <c r="N2" s="90" t="s">
        <v>172</v>
      </c>
      <c r="O2" s="91"/>
      <c r="P2" s="91"/>
      <c r="Q2" s="91"/>
      <c r="R2" s="91"/>
      <c r="S2" s="91"/>
      <c r="T2" s="91"/>
      <c r="U2" s="92"/>
    </row>
    <row r="3" spans="1:21" x14ac:dyDescent="0.25">
      <c r="A3" s="83" t="s">
        <v>149</v>
      </c>
      <c r="B3" s="83"/>
      <c r="C3" s="83"/>
      <c r="D3" s="83"/>
      <c r="E3" s="83"/>
      <c r="F3" s="6" t="s">
        <v>152</v>
      </c>
      <c r="N3" s="93" t="s">
        <v>182</v>
      </c>
      <c r="O3" s="94"/>
      <c r="P3" s="94"/>
      <c r="Q3" s="94"/>
      <c r="R3" s="94"/>
      <c r="S3" s="94"/>
      <c r="T3" s="94"/>
      <c r="U3" s="95"/>
    </row>
    <row r="4" spans="1:21" x14ac:dyDescent="0.25">
      <c r="A4" s="83" t="s">
        <v>153</v>
      </c>
      <c r="B4" s="83"/>
      <c r="C4" s="83"/>
      <c r="D4" s="83"/>
      <c r="E4" s="83"/>
      <c r="F4" s="6" t="s">
        <v>154</v>
      </c>
      <c r="N4" s="93"/>
      <c r="O4" s="94"/>
      <c r="P4" s="94"/>
      <c r="Q4" s="94"/>
      <c r="R4" s="94"/>
      <c r="S4" s="94"/>
      <c r="T4" s="94"/>
      <c r="U4" s="95"/>
    </row>
    <row r="5" spans="1:21" x14ac:dyDescent="0.25">
      <c r="A5" s="83" t="s">
        <v>169</v>
      </c>
      <c r="B5" s="83"/>
      <c r="C5" s="83"/>
      <c r="D5" s="83"/>
      <c r="E5" s="83"/>
      <c r="F5" s="55">
        <v>45973</v>
      </c>
      <c r="N5" s="96"/>
      <c r="O5" s="97"/>
      <c r="P5" s="97"/>
      <c r="Q5" s="97"/>
      <c r="R5" s="97"/>
      <c r="S5" s="97"/>
      <c r="T5" s="97"/>
      <c r="U5" s="98"/>
    </row>
    <row r="6" spans="1:21" x14ac:dyDescent="0.25">
      <c r="A6" s="1"/>
      <c r="B6" s="1"/>
      <c r="C6" s="1"/>
      <c r="D6" s="1"/>
      <c r="E6" s="1"/>
      <c r="F6" s="2"/>
      <c r="G6" s="3"/>
      <c r="H6" s="3"/>
      <c r="I6" s="3"/>
      <c r="J6" s="3"/>
      <c r="K6" s="3"/>
      <c r="L6" s="3"/>
      <c r="M6" s="3"/>
      <c r="N6" s="3"/>
      <c r="O6" s="35"/>
      <c r="P6" s="3"/>
      <c r="Q6" s="3"/>
      <c r="R6" s="3"/>
    </row>
    <row r="7" spans="1:21" ht="15" customHeight="1" x14ac:dyDescent="0.25">
      <c r="A7" s="87" t="s">
        <v>0</v>
      </c>
      <c r="B7" s="87" t="s">
        <v>1</v>
      </c>
      <c r="C7" s="87" t="s">
        <v>2</v>
      </c>
      <c r="D7" s="87" t="s">
        <v>3</v>
      </c>
      <c r="E7" s="87" t="s">
        <v>4</v>
      </c>
      <c r="F7" s="87" t="s">
        <v>5</v>
      </c>
      <c r="G7" s="87" t="s">
        <v>93</v>
      </c>
      <c r="H7" s="27" t="s">
        <v>94</v>
      </c>
      <c r="I7" s="87" t="s">
        <v>95</v>
      </c>
      <c r="J7" s="87" t="s">
        <v>96</v>
      </c>
      <c r="K7" s="87" t="s">
        <v>97</v>
      </c>
      <c r="L7" s="87" t="s">
        <v>6</v>
      </c>
      <c r="M7" s="26" t="s">
        <v>7</v>
      </c>
      <c r="N7" s="26" t="s">
        <v>7</v>
      </c>
      <c r="O7" s="87" t="s">
        <v>98</v>
      </c>
      <c r="P7" s="26" t="s">
        <v>90</v>
      </c>
      <c r="Q7" s="101" t="s">
        <v>144</v>
      </c>
      <c r="R7" s="101" t="s">
        <v>143</v>
      </c>
      <c r="S7" s="89" t="s">
        <v>100</v>
      </c>
      <c r="T7" s="100" t="s">
        <v>138</v>
      </c>
      <c r="U7" s="89" t="s">
        <v>139</v>
      </c>
    </row>
    <row r="8" spans="1:21" ht="40.5" x14ac:dyDescent="0.25">
      <c r="A8" s="87"/>
      <c r="B8" s="87"/>
      <c r="C8" s="87"/>
      <c r="D8" s="87"/>
      <c r="E8" s="87"/>
      <c r="F8" s="87"/>
      <c r="G8" s="87"/>
      <c r="H8" s="27" t="s">
        <v>8</v>
      </c>
      <c r="I8" s="87"/>
      <c r="J8" s="87"/>
      <c r="K8" s="87"/>
      <c r="L8" s="87"/>
      <c r="M8" s="28" t="s">
        <v>140</v>
      </c>
      <c r="N8" s="28" t="s">
        <v>141</v>
      </c>
      <c r="O8" s="87"/>
      <c r="P8" s="28" t="s">
        <v>99</v>
      </c>
      <c r="Q8" s="101"/>
      <c r="R8" s="101"/>
      <c r="S8" s="89"/>
      <c r="T8" s="89"/>
      <c r="U8" s="89"/>
    </row>
    <row r="9" spans="1:21" s="7" customFormat="1" x14ac:dyDescent="0.25">
      <c r="A9" s="29"/>
      <c r="B9" s="29"/>
      <c r="C9" s="29"/>
      <c r="D9" s="29"/>
      <c r="E9" s="29"/>
      <c r="F9" s="26" t="s">
        <v>9</v>
      </c>
      <c r="G9" s="30"/>
      <c r="H9" s="30"/>
      <c r="I9" s="30"/>
      <c r="J9" s="30"/>
      <c r="K9" s="30"/>
      <c r="L9" s="30"/>
      <c r="M9" s="30"/>
      <c r="N9" s="30"/>
      <c r="O9" s="30"/>
      <c r="P9" s="30"/>
      <c r="Q9" s="30"/>
      <c r="R9" s="30"/>
      <c r="S9" s="31"/>
      <c r="T9" s="31"/>
      <c r="U9" s="31"/>
    </row>
    <row r="10" spans="1:21" x14ac:dyDescent="0.25">
      <c r="A10" s="8">
        <v>1</v>
      </c>
      <c r="B10" s="9">
        <v>4820219345855</v>
      </c>
      <c r="C10" s="9">
        <v>4820219345947</v>
      </c>
      <c r="D10" s="9" t="s">
        <v>10</v>
      </c>
      <c r="E10" s="9" t="s">
        <v>11</v>
      </c>
      <c r="F10" s="10" t="s">
        <v>116</v>
      </c>
      <c r="G10" s="8">
        <v>30</v>
      </c>
      <c r="H10" s="8">
        <v>12</v>
      </c>
      <c r="I10" s="8">
        <v>24</v>
      </c>
      <c r="J10" s="8">
        <v>36</v>
      </c>
      <c r="K10" s="8">
        <v>10</v>
      </c>
      <c r="L10" s="8">
        <f>I10*J10*K10</f>
        <v>8640</v>
      </c>
      <c r="M10" s="34">
        <v>0.72</v>
      </c>
      <c r="N10" s="11">
        <f>M10*I10</f>
        <v>17.28</v>
      </c>
      <c r="O10" s="12" t="s">
        <v>91</v>
      </c>
      <c r="P10" s="11">
        <v>1.19</v>
      </c>
      <c r="Q10" s="13">
        <f>((P10/1.07)-M10)/M10</f>
        <v>0.54465212876427804</v>
      </c>
      <c r="R10" s="13">
        <f>(P10/1.07-M10)/(P10/1.07)</f>
        <v>0.35260504201680665</v>
      </c>
      <c r="S10" s="25" t="s">
        <v>101</v>
      </c>
      <c r="T10" s="56"/>
      <c r="U10" s="15">
        <f>T10*N10</f>
        <v>0</v>
      </c>
    </row>
    <row r="11" spans="1:21" x14ac:dyDescent="0.25">
      <c r="A11" s="8">
        <f>A10+1</f>
        <v>2</v>
      </c>
      <c r="B11" s="9">
        <v>4820219345848</v>
      </c>
      <c r="C11" s="9">
        <v>4820219345930</v>
      </c>
      <c r="D11" s="9" t="s">
        <v>12</v>
      </c>
      <c r="E11" s="9" t="s">
        <v>13</v>
      </c>
      <c r="F11" s="10" t="s">
        <v>117</v>
      </c>
      <c r="G11" s="8">
        <v>30</v>
      </c>
      <c r="H11" s="8">
        <v>12</v>
      </c>
      <c r="I11" s="8">
        <v>24</v>
      </c>
      <c r="J11" s="8">
        <v>36</v>
      </c>
      <c r="K11" s="8">
        <v>10</v>
      </c>
      <c r="L11" s="8">
        <f t="shared" ref="L11:L20" si="0">I11*J11*K11</f>
        <v>8640</v>
      </c>
      <c r="M11" s="34">
        <v>0.72</v>
      </c>
      <c r="N11" s="11">
        <f t="shared" ref="N11:N19" si="1">M11*I11</f>
        <v>17.28</v>
      </c>
      <c r="O11" s="12" t="s">
        <v>91</v>
      </c>
      <c r="P11" s="11">
        <v>1.19</v>
      </c>
      <c r="Q11" s="13">
        <f t="shared" ref="Q11:Q65" si="2">((P11/1.07)-M11)/M11</f>
        <v>0.54465212876427804</v>
      </c>
      <c r="R11" s="13">
        <f t="shared" ref="R11:R65" si="3">(P11/1.07-M11)/(P11/1.07)</f>
        <v>0.35260504201680665</v>
      </c>
      <c r="S11" s="25" t="s">
        <v>101</v>
      </c>
      <c r="T11" s="56"/>
      <c r="U11" s="15">
        <f t="shared" ref="U11:U50" si="4">T11*N11</f>
        <v>0</v>
      </c>
    </row>
    <row r="12" spans="1:21" x14ac:dyDescent="0.25">
      <c r="A12" s="8">
        <f t="shared" ref="A12:A13" si="5">A11+1</f>
        <v>3</v>
      </c>
      <c r="B12" s="9">
        <v>4820219346098</v>
      </c>
      <c r="C12" s="9">
        <v>4820219346104</v>
      </c>
      <c r="D12" s="9" t="s">
        <v>14</v>
      </c>
      <c r="E12" s="9" t="s">
        <v>15</v>
      </c>
      <c r="F12" s="10" t="s">
        <v>118</v>
      </c>
      <c r="G12" s="8">
        <v>30</v>
      </c>
      <c r="H12" s="8">
        <v>12</v>
      </c>
      <c r="I12" s="8">
        <v>24</v>
      </c>
      <c r="J12" s="8">
        <v>36</v>
      </c>
      <c r="K12" s="8">
        <v>10</v>
      </c>
      <c r="L12" s="8">
        <f t="shared" si="0"/>
        <v>8640</v>
      </c>
      <c r="M12" s="34">
        <v>0.72</v>
      </c>
      <c r="N12" s="11">
        <f t="shared" si="1"/>
        <v>17.28</v>
      </c>
      <c r="O12" s="12" t="s">
        <v>91</v>
      </c>
      <c r="P12" s="11">
        <v>1.19</v>
      </c>
      <c r="Q12" s="13">
        <f t="shared" si="2"/>
        <v>0.54465212876427804</v>
      </c>
      <c r="R12" s="13">
        <f t="shared" si="3"/>
        <v>0.35260504201680665</v>
      </c>
      <c r="S12" s="25" t="s">
        <v>101</v>
      </c>
      <c r="T12" s="56"/>
      <c r="U12" s="15">
        <f t="shared" si="4"/>
        <v>0</v>
      </c>
    </row>
    <row r="13" spans="1:21" x14ac:dyDescent="0.25">
      <c r="A13" s="8">
        <f t="shared" si="5"/>
        <v>4</v>
      </c>
      <c r="B13" s="9">
        <v>4820219345831</v>
      </c>
      <c r="C13" s="9">
        <v>4820219345923</v>
      </c>
      <c r="D13" s="9" t="s">
        <v>16</v>
      </c>
      <c r="E13" s="9" t="s">
        <v>17</v>
      </c>
      <c r="F13" s="10" t="s">
        <v>119</v>
      </c>
      <c r="G13" s="8">
        <v>30</v>
      </c>
      <c r="H13" s="8">
        <v>12</v>
      </c>
      <c r="I13" s="8">
        <v>24</v>
      </c>
      <c r="J13" s="8">
        <v>36</v>
      </c>
      <c r="K13" s="8">
        <v>10</v>
      </c>
      <c r="L13" s="8">
        <f t="shared" si="0"/>
        <v>8640</v>
      </c>
      <c r="M13" s="34">
        <v>0.72</v>
      </c>
      <c r="N13" s="11">
        <f t="shared" si="1"/>
        <v>17.28</v>
      </c>
      <c r="O13" s="12" t="s">
        <v>91</v>
      </c>
      <c r="P13" s="11">
        <v>1.19</v>
      </c>
      <c r="Q13" s="13">
        <f t="shared" si="2"/>
        <v>0.54465212876427804</v>
      </c>
      <c r="R13" s="13">
        <f t="shared" si="3"/>
        <v>0.35260504201680665</v>
      </c>
      <c r="S13" s="25" t="s">
        <v>101</v>
      </c>
      <c r="T13" s="56"/>
      <c r="U13" s="15">
        <f t="shared" si="4"/>
        <v>0</v>
      </c>
    </row>
    <row r="14" spans="1:21" x14ac:dyDescent="0.25">
      <c r="A14" s="8">
        <v>5</v>
      </c>
      <c r="B14" s="16">
        <v>4820219344278</v>
      </c>
      <c r="C14" s="16">
        <v>4820219344445</v>
      </c>
      <c r="D14" s="9" t="s">
        <v>18</v>
      </c>
      <c r="E14" s="9" t="s">
        <v>19</v>
      </c>
      <c r="F14" s="10" t="s">
        <v>120</v>
      </c>
      <c r="G14" s="8">
        <v>30</v>
      </c>
      <c r="H14" s="8">
        <v>12</v>
      </c>
      <c r="I14" s="8">
        <v>24</v>
      </c>
      <c r="J14" s="8">
        <v>36</v>
      </c>
      <c r="K14" s="8">
        <v>10</v>
      </c>
      <c r="L14" s="8">
        <f t="shared" si="0"/>
        <v>8640</v>
      </c>
      <c r="M14" s="34">
        <v>0.72</v>
      </c>
      <c r="N14" s="11">
        <f t="shared" si="1"/>
        <v>17.28</v>
      </c>
      <c r="O14" s="12" t="s">
        <v>91</v>
      </c>
      <c r="P14" s="11">
        <v>1.19</v>
      </c>
      <c r="Q14" s="13">
        <f t="shared" si="2"/>
        <v>0.54465212876427804</v>
      </c>
      <c r="R14" s="13">
        <f t="shared" si="3"/>
        <v>0.35260504201680665</v>
      </c>
      <c r="S14" s="25" t="s">
        <v>101</v>
      </c>
      <c r="T14" s="56"/>
      <c r="U14" s="15">
        <f t="shared" si="4"/>
        <v>0</v>
      </c>
    </row>
    <row r="15" spans="1:21" x14ac:dyDescent="0.25">
      <c r="A15" s="8">
        <v>6</v>
      </c>
      <c r="B15" s="9">
        <v>4820219347958</v>
      </c>
      <c r="C15" s="9">
        <v>4820219347965</v>
      </c>
      <c r="D15" s="9" t="s">
        <v>20</v>
      </c>
      <c r="E15" s="9" t="s">
        <v>21</v>
      </c>
      <c r="F15" s="10" t="s">
        <v>121</v>
      </c>
      <c r="G15" s="8">
        <v>30</v>
      </c>
      <c r="H15" s="8">
        <v>12</v>
      </c>
      <c r="I15" s="8">
        <v>24</v>
      </c>
      <c r="J15" s="8">
        <v>36</v>
      </c>
      <c r="K15" s="8">
        <v>10</v>
      </c>
      <c r="L15" s="8">
        <f t="shared" si="0"/>
        <v>8640</v>
      </c>
      <c r="M15" s="34">
        <v>0.72</v>
      </c>
      <c r="N15" s="11">
        <f t="shared" si="1"/>
        <v>17.28</v>
      </c>
      <c r="O15" s="12" t="s">
        <v>91</v>
      </c>
      <c r="P15" s="11">
        <v>1.19</v>
      </c>
      <c r="Q15" s="13">
        <f t="shared" si="2"/>
        <v>0.54465212876427804</v>
      </c>
      <c r="R15" s="13">
        <f t="shared" si="3"/>
        <v>0.35260504201680665</v>
      </c>
      <c r="S15" s="25" t="s">
        <v>101</v>
      </c>
      <c r="T15" s="56"/>
      <c r="U15" s="15">
        <f t="shared" si="4"/>
        <v>0</v>
      </c>
    </row>
    <row r="16" spans="1:21" ht="14.25" thickBot="1" x14ac:dyDescent="0.3">
      <c r="A16" s="45">
        <v>7</v>
      </c>
      <c r="B16" s="46">
        <v>4820219346074</v>
      </c>
      <c r="C16" s="46">
        <v>4820219346081</v>
      </c>
      <c r="D16" s="46" t="s">
        <v>22</v>
      </c>
      <c r="E16" s="46" t="s">
        <v>23</v>
      </c>
      <c r="F16" s="47" t="s">
        <v>122</v>
      </c>
      <c r="G16" s="45">
        <v>30</v>
      </c>
      <c r="H16" s="45">
        <v>12</v>
      </c>
      <c r="I16" s="45">
        <v>24</v>
      </c>
      <c r="J16" s="45">
        <v>36</v>
      </c>
      <c r="K16" s="45">
        <v>10</v>
      </c>
      <c r="L16" s="45">
        <f t="shared" si="0"/>
        <v>8640</v>
      </c>
      <c r="M16" s="48">
        <v>0.72</v>
      </c>
      <c r="N16" s="49">
        <f t="shared" si="1"/>
        <v>17.28</v>
      </c>
      <c r="O16" s="50" t="s">
        <v>91</v>
      </c>
      <c r="P16" s="49">
        <v>1.19</v>
      </c>
      <c r="Q16" s="51">
        <f t="shared" si="2"/>
        <v>0.54465212876427804</v>
      </c>
      <c r="R16" s="51">
        <f t="shared" si="3"/>
        <v>0.35260504201680665</v>
      </c>
      <c r="S16" s="52" t="s">
        <v>101</v>
      </c>
      <c r="T16" s="57"/>
      <c r="U16" s="53">
        <f t="shared" si="4"/>
        <v>0</v>
      </c>
    </row>
    <row r="17" spans="1:21" x14ac:dyDescent="0.25">
      <c r="A17" s="36">
        <v>1</v>
      </c>
      <c r="B17" s="37">
        <v>4820219346135</v>
      </c>
      <c r="C17" s="37">
        <v>4820219346142</v>
      </c>
      <c r="D17" s="37" t="s">
        <v>24</v>
      </c>
      <c r="E17" s="37" t="s">
        <v>25</v>
      </c>
      <c r="F17" s="38" t="s">
        <v>119</v>
      </c>
      <c r="G17" s="36">
        <v>60</v>
      </c>
      <c r="H17" s="36">
        <v>12</v>
      </c>
      <c r="I17" s="36">
        <v>20</v>
      </c>
      <c r="J17" s="36">
        <v>24</v>
      </c>
      <c r="K17" s="36">
        <v>10</v>
      </c>
      <c r="L17" s="36">
        <f t="shared" si="0"/>
        <v>4800</v>
      </c>
      <c r="M17" s="39">
        <v>1.35</v>
      </c>
      <c r="N17" s="40">
        <f>M17*I17</f>
        <v>27</v>
      </c>
      <c r="O17" s="41" t="s">
        <v>91</v>
      </c>
      <c r="P17" s="40">
        <v>2.19</v>
      </c>
      <c r="Q17" s="42">
        <f t="shared" si="2"/>
        <v>0.51609553478712322</v>
      </c>
      <c r="R17" s="42">
        <f t="shared" si="3"/>
        <v>0.34041095890410944</v>
      </c>
      <c r="S17" s="43" t="s">
        <v>101</v>
      </c>
      <c r="T17" s="58"/>
      <c r="U17" s="44">
        <f t="shared" si="4"/>
        <v>0</v>
      </c>
    </row>
    <row r="18" spans="1:21" x14ac:dyDescent="0.25">
      <c r="A18" s="8">
        <f>A17+1</f>
        <v>2</v>
      </c>
      <c r="B18" s="9">
        <v>4820219344469</v>
      </c>
      <c r="C18" s="9">
        <v>4820219344490</v>
      </c>
      <c r="D18" s="9" t="s">
        <v>26</v>
      </c>
      <c r="E18" s="9" t="s">
        <v>27</v>
      </c>
      <c r="F18" s="10" t="s">
        <v>117</v>
      </c>
      <c r="G18" s="8">
        <v>60</v>
      </c>
      <c r="H18" s="8">
        <v>12</v>
      </c>
      <c r="I18" s="8">
        <v>20</v>
      </c>
      <c r="J18" s="8">
        <v>24</v>
      </c>
      <c r="K18" s="8">
        <v>10</v>
      </c>
      <c r="L18" s="8">
        <f t="shared" si="0"/>
        <v>4800</v>
      </c>
      <c r="M18" s="34">
        <v>1.35</v>
      </c>
      <c r="N18" s="11">
        <f t="shared" si="1"/>
        <v>27</v>
      </c>
      <c r="O18" s="17" t="s">
        <v>91</v>
      </c>
      <c r="P18" s="11">
        <v>2.19</v>
      </c>
      <c r="Q18" s="13">
        <f t="shared" si="2"/>
        <v>0.51609553478712322</v>
      </c>
      <c r="R18" s="13">
        <f t="shared" si="3"/>
        <v>0.34041095890410944</v>
      </c>
      <c r="S18" s="25" t="s">
        <v>101</v>
      </c>
      <c r="T18" s="56"/>
      <c r="U18" s="15">
        <f t="shared" si="4"/>
        <v>0</v>
      </c>
    </row>
    <row r="19" spans="1:21" x14ac:dyDescent="0.25">
      <c r="A19" s="36">
        <v>3</v>
      </c>
      <c r="B19" s="9">
        <v>4820219344452</v>
      </c>
      <c r="C19" s="9">
        <v>4820219344483</v>
      </c>
      <c r="D19" s="9" t="s">
        <v>28</v>
      </c>
      <c r="E19" s="9" t="s">
        <v>29</v>
      </c>
      <c r="F19" s="10" t="s">
        <v>123</v>
      </c>
      <c r="G19" s="8">
        <v>60</v>
      </c>
      <c r="H19" s="8">
        <v>12</v>
      </c>
      <c r="I19" s="8">
        <v>20</v>
      </c>
      <c r="J19" s="8">
        <v>24</v>
      </c>
      <c r="K19" s="8">
        <v>10</v>
      </c>
      <c r="L19" s="8">
        <f t="shared" si="0"/>
        <v>4800</v>
      </c>
      <c r="M19" s="34">
        <v>1.35</v>
      </c>
      <c r="N19" s="11">
        <f t="shared" si="1"/>
        <v>27</v>
      </c>
      <c r="O19" s="17" t="s">
        <v>91</v>
      </c>
      <c r="P19" s="11">
        <v>2.19</v>
      </c>
      <c r="Q19" s="13">
        <f t="shared" si="2"/>
        <v>0.51609553478712322</v>
      </c>
      <c r="R19" s="13">
        <f t="shared" si="3"/>
        <v>0.34041095890410944</v>
      </c>
      <c r="S19" s="25" t="s">
        <v>101</v>
      </c>
      <c r="T19" s="56"/>
      <c r="U19" s="15">
        <f t="shared" si="4"/>
        <v>0</v>
      </c>
    </row>
    <row r="20" spans="1:21" x14ac:dyDescent="0.25">
      <c r="A20" s="8">
        <f>A19+1</f>
        <v>4</v>
      </c>
      <c r="B20" s="9">
        <v>4820219345435</v>
      </c>
      <c r="C20" s="9">
        <v>4820219345442</v>
      </c>
      <c r="D20" s="9" t="s">
        <v>30</v>
      </c>
      <c r="E20" s="9" t="s">
        <v>31</v>
      </c>
      <c r="F20" s="10" t="s">
        <v>120</v>
      </c>
      <c r="G20" s="8">
        <v>60</v>
      </c>
      <c r="H20" s="8">
        <v>12</v>
      </c>
      <c r="I20" s="8">
        <v>20</v>
      </c>
      <c r="J20" s="8">
        <v>24</v>
      </c>
      <c r="K20" s="8">
        <v>10</v>
      </c>
      <c r="L20" s="8">
        <f t="shared" si="0"/>
        <v>4800</v>
      </c>
      <c r="M20" s="34">
        <v>1.35</v>
      </c>
      <c r="N20" s="11">
        <f>M20*I20</f>
        <v>27</v>
      </c>
      <c r="O20" s="17" t="s">
        <v>91</v>
      </c>
      <c r="P20" s="11">
        <v>2.19</v>
      </c>
      <c r="Q20" s="13">
        <f t="shared" si="2"/>
        <v>0.51609553478712322</v>
      </c>
      <c r="R20" s="13">
        <f t="shared" si="3"/>
        <v>0.34041095890410944</v>
      </c>
      <c r="S20" s="25" t="s">
        <v>101</v>
      </c>
      <c r="T20" s="56"/>
      <c r="U20" s="15">
        <f t="shared" si="4"/>
        <v>0</v>
      </c>
    </row>
    <row r="21" spans="1:21" s="7" customFormat="1" x14ac:dyDescent="0.25">
      <c r="A21" s="29"/>
      <c r="B21" s="29"/>
      <c r="C21" s="29"/>
      <c r="D21" s="29"/>
      <c r="E21" s="29"/>
      <c r="F21" s="26" t="s">
        <v>125</v>
      </c>
      <c r="G21" s="26"/>
      <c r="H21" s="26"/>
      <c r="I21" s="26"/>
      <c r="J21" s="26"/>
      <c r="K21" s="26"/>
      <c r="L21" s="26"/>
      <c r="M21" s="30"/>
      <c r="N21" s="30"/>
      <c r="O21" s="30"/>
      <c r="P21" s="30"/>
      <c r="Q21" s="32"/>
      <c r="R21" s="32"/>
      <c r="S21" s="31"/>
      <c r="T21" s="31"/>
      <c r="U21" s="33"/>
    </row>
    <row r="22" spans="1:21" x14ac:dyDescent="0.25">
      <c r="A22" s="8">
        <v>1</v>
      </c>
      <c r="B22" s="9">
        <v>4820206080721</v>
      </c>
      <c r="C22" s="9">
        <v>4820219341949</v>
      </c>
      <c r="D22" s="9" t="s">
        <v>32</v>
      </c>
      <c r="E22" s="9" t="s">
        <v>33</v>
      </c>
      <c r="F22" s="10" t="s">
        <v>126</v>
      </c>
      <c r="G22" s="8">
        <v>14</v>
      </c>
      <c r="H22" s="8">
        <v>12</v>
      </c>
      <c r="I22" s="8">
        <v>30</v>
      </c>
      <c r="J22" s="8">
        <v>55</v>
      </c>
      <c r="K22" s="8">
        <v>9</v>
      </c>
      <c r="L22" s="8">
        <v>14850</v>
      </c>
      <c r="M22" s="34">
        <v>0.41</v>
      </c>
      <c r="N22" s="11">
        <f>M22*I22</f>
        <v>12.299999999999999</v>
      </c>
      <c r="O22" s="12" t="s">
        <v>92</v>
      </c>
      <c r="P22" s="11">
        <v>0.69</v>
      </c>
      <c r="Q22" s="13">
        <f t="shared" si="2"/>
        <v>0.5728288124002735</v>
      </c>
      <c r="R22" s="13">
        <f t="shared" si="3"/>
        <v>0.36420289855072463</v>
      </c>
      <c r="S22" s="77" t="s">
        <v>101</v>
      </c>
      <c r="T22" s="56"/>
      <c r="U22" s="15">
        <f t="shared" si="4"/>
        <v>0</v>
      </c>
    </row>
    <row r="23" spans="1:21" x14ac:dyDescent="0.25">
      <c r="A23" s="8">
        <f>A22+1</f>
        <v>2</v>
      </c>
      <c r="B23" s="9">
        <v>4820206080738</v>
      </c>
      <c r="C23" s="9">
        <v>4820219342328</v>
      </c>
      <c r="D23" s="9" t="s">
        <v>34</v>
      </c>
      <c r="E23" s="9" t="s">
        <v>35</v>
      </c>
      <c r="F23" s="10" t="s">
        <v>130</v>
      </c>
      <c r="G23" s="8">
        <v>14</v>
      </c>
      <c r="H23" s="8">
        <v>12</v>
      </c>
      <c r="I23" s="8">
        <v>30</v>
      </c>
      <c r="J23" s="8">
        <v>55</v>
      </c>
      <c r="K23" s="8">
        <v>9</v>
      </c>
      <c r="L23" s="8">
        <v>14850</v>
      </c>
      <c r="M23" s="34">
        <v>0.41</v>
      </c>
      <c r="N23" s="11">
        <f t="shared" ref="N23:N31" si="6">M23*I23</f>
        <v>12.299999999999999</v>
      </c>
      <c r="O23" s="12" t="s">
        <v>92</v>
      </c>
      <c r="P23" s="11">
        <v>0.69</v>
      </c>
      <c r="Q23" s="13">
        <f t="shared" si="2"/>
        <v>0.5728288124002735</v>
      </c>
      <c r="R23" s="13">
        <f t="shared" si="3"/>
        <v>0.36420289855072463</v>
      </c>
      <c r="S23" s="77" t="s">
        <v>101</v>
      </c>
      <c r="T23" s="56"/>
      <c r="U23" s="15">
        <f t="shared" si="4"/>
        <v>0</v>
      </c>
    </row>
    <row r="24" spans="1:21" x14ac:dyDescent="0.25">
      <c r="A24" s="8">
        <v>3</v>
      </c>
      <c r="B24" s="9">
        <v>4820206080752</v>
      </c>
      <c r="C24" s="9">
        <v>4820219342281</v>
      </c>
      <c r="D24" s="9" t="s">
        <v>36</v>
      </c>
      <c r="E24" s="9" t="s">
        <v>37</v>
      </c>
      <c r="F24" s="10" t="s">
        <v>129</v>
      </c>
      <c r="G24" s="8">
        <v>14</v>
      </c>
      <c r="H24" s="8">
        <v>12</v>
      </c>
      <c r="I24" s="8">
        <v>30</v>
      </c>
      <c r="J24" s="8">
        <v>55</v>
      </c>
      <c r="K24" s="8">
        <v>9</v>
      </c>
      <c r="L24" s="8">
        <v>14850</v>
      </c>
      <c r="M24" s="34">
        <v>0.41</v>
      </c>
      <c r="N24" s="11">
        <f t="shared" si="6"/>
        <v>12.299999999999999</v>
      </c>
      <c r="O24" s="12" t="s">
        <v>92</v>
      </c>
      <c r="P24" s="11">
        <v>0.69</v>
      </c>
      <c r="Q24" s="13">
        <f t="shared" si="2"/>
        <v>0.5728288124002735</v>
      </c>
      <c r="R24" s="13">
        <f t="shared" si="3"/>
        <v>0.36420289855072463</v>
      </c>
      <c r="S24" s="77" t="s">
        <v>101</v>
      </c>
      <c r="T24" s="56"/>
      <c r="U24" s="15">
        <f t="shared" si="4"/>
        <v>0</v>
      </c>
    </row>
    <row r="25" spans="1:21" x14ac:dyDescent="0.25">
      <c r="A25" s="8">
        <f t="shared" ref="A25" si="7">A24+1</f>
        <v>4</v>
      </c>
      <c r="B25" s="9">
        <v>4820206080714</v>
      </c>
      <c r="C25" s="9">
        <v>4820219341963</v>
      </c>
      <c r="D25" s="9" t="s">
        <v>155</v>
      </c>
      <c r="E25" s="9" t="s">
        <v>160</v>
      </c>
      <c r="F25" s="10" t="s">
        <v>133</v>
      </c>
      <c r="G25" s="8">
        <v>14</v>
      </c>
      <c r="H25" s="8">
        <v>12</v>
      </c>
      <c r="I25" s="8">
        <v>30</v>
      </c>
      <c r="J25" s="8">
        <v>55</v>
      </c>
      <c r="K25" s="8">
        <v>9</v>
      </c>
      <c r="L25" s="8">
        <v>14850</v>
      </c>
      <c r="M25" s="34">
        <v>0.41</v>
      </c>
      <c r="N25" s="11">
        <f t="shared" si="6"/>
        <v>12.299999999999999</v>
      </c>
      <c r="O25" s="12" t="s">
        <v>92</v>
      </c>
      <c r="P25" s="11">
        <v>0.69</v>
      </c>
      <c r="Q25" s="13">
        <f t="shared" si="2"/>
        <v>0.5728288124002735</v>
      </c>
      <c r="R25" s="13">
        <f t="shared" si="3"/>
        <v>0.36420289855072463</v>
      </c>
      <c r="S25" s="77" t="s">
        <v>101</v>
      </c>
      <c r="T25" s="56"/>
      <c r="U25" s="15">
        <f t="shared" si="4"/>
        <v>0</v>
      </c>
    </row>
    <row r="26" spans="1:21" x14ac:dyDescent="0.25">
      <c r="A26" s="8">
        <v>5</v>
      </c>
      <c r="B26" s="9">
        <v>4820206080929</v>
      </c>
      <c r="C26" s="9">
        <v>4820219342335</v>
      </c>
      <c r="D26" s="9" t="s">
        <v>38</v>
      </c>
      <c r="E26" s="9" t="s">
        <v>39</v>
      </c>
      <c r="F26" s="10" t="s">
        <v>128</v>
      </c>
      <c r="G26" s="8">
        <v>14</v>
      </c>
      <c r="H26" s="8">
        <v>12</v>
      </c>
      <c r="I26" s="8">
        <v>30</v>
      </c>
      <c r="J26" s="8">
        <v>55</v>
      </c>
      <c r="K26" s="8">
        <v>9</v>
      </c>
      <c r="L26" s="8">
        <v>14850</v>
      </c>
      <c r="M26" s="34">
        <v>0.41</v>
      </c>
      <c r="N26" s="11">
        <f t="shared" si="6"/>
        <v>12.299999999999999</v>
      </c>
      <c r="O26" s="12" t="s">
        <v>92</v>
      </c>
      <c r="P26" s="11">
        <v>0.69</v>
      </c>
      <c r="Q26" s="13">
        <f t="shared" si="2"/>
        <v>0.5728288124002735</v>
      </c>
      <c r="R26" s="13">
        <f t="shared" si="3"/>
        <v>0.36420289855072463</v>
      </c>
      <c r="S26" s="77" t="s">
        <v>101</v>
      </c>
      <c r="T26" s="56"/>
      <c r="U26" s="15">
        <f t="shared" si="4"/>
        <v>0</v>
      </c>
    </row>
    <row r="27" spans="1:21" x14ac:dyDescent="0.25">
      <c r="A27" s="8">
        <f t="shared" ref="A27" si="8">A26+1</f>
        <v>6</v>
      </c>
      <c r="B27" s="9">
        <v>4820219344247</v>
      </c>
      <c r="C27" s="9">
        <v>4820219344308</v>
      </c>
      <c r="D27" s="9" t="s">
        <v>156</v>
      </c>
      <c r="E27" s="9" t="s">
        <v>161</v>
      </c>
      <c r="F27" s="10" t="s">
        <v>134</v>
      </c>
      <c r="G27" s="8">
        <v>14</v>
      </c>
      <c r="H27" s="8">
        <v>12</v>
      </c>
      <c r="I27" s="8">
        <v>30</v>
      </c>
      <c r="J27" s="8">
        <v>55</v>
      </c>
      <c r="K27" s="8">
        <v>9</v>
      </c>
      <c r="L27" s="8">
        <v>14850</v>
      </c>
      <c r="M27" s="34">
        <v>0.41</v>
      </c>
      <c r="N27" s="11">
        <f t="shared" si="6"/>
        <v>12.299999999999999</v>
      </c>
      <c r="O27" s="12" t="s">
        <v>92</v>
      </c>
      <c r="P27" s="11">
        <v>0.69</v>
      </c>
      <c r="Q27" s="13">
        <f t="shared" si="2"/>
        <v>0.5728288124002735</v>
      </c>
      <c r="R27" s="13">
        <f t="shared" si="3"/>
        <v>0.36420289855072463</v>
      </c>
      <c r="S27" s="77" t="s">
        <v>101</v>
      </c>
      <c r="T27" s="56"/>
      <c r="U27" s="15">
        <f t="shared" si="4"/>
        <v>0</v>
      </c>
    </row>
    <row r="28" spans="1:21" x14ac:dyDescent="0.25">
      <c r="A28" s="8">
        <v>7</v>
      </c>
      <c r="B28" s="9">
        <v>4820206080912</v>
      </c>
      <c r="C28" s="9">
        <v>4820219342298</v>
      </c>
      <c r="D28" s="9" t="s">
        <v>157</v>
      </c>
      <c r="E28" s="9" t="s">
        <v>162</v>
      </c>
      <c r="F28" s="10" t="s">
        <v>135</v>
      </c>
      <c r="G28" s="8">
        <v>14</v>
      </c>
      <c r="H28" s="8">
        <v>12</v>
      </c>
      <c r="I28" s="8">
        <v>30</v>
      </c>
      <c r="J28" s="8">
        <v>55</v>
      </c>
      <c r="K28" s="8">
        <v>9</v>
      </c>
      <c r="L28" s="8">
        <v>14850</v>
      </c>
      <c r="M28" s="34">
        <v>0.41</v>
      </c>
      <c r="N28" s="11">
        <f t="shared" si="6"/>
        <v>12.299999999999999</v>
      </c>
      <c r="O28" s="12" t="s">
        <v>92</v>
      </c>
      <c r="P28" s="11">
        <v>0.69</v>
      </c>
      <c r="Q28" s="13">
        <f t="shared" si="2"/>
        <v>0.5728288124002735</v>
      </c>
      <c r="R28" s="13">
        <f t="shared" si="3"/>
        <v>0.36420289855072463</v>
      </c>
      <c r="S28" s="77" t="s">
        <v>101</v>
      </c>
      <c r="T28" s="56"/>
      <c r="U28" s="15">
        <f t="shared" si="4"/>
        <v>0</v>
      </c>
    </row>
    <row r="29" spans="1:21" x14ac:dyDescent="0.25">
      <c r="A29" s="8">
        <f t="shared" ref="A29" si="9">A28+1</f>
        <v>8</v>
      </c>
      <c r="B29" s="16">
        <v>4820206080745</v>
      </c>
      <c r="C29" s="16">
        <v>4820219342311</v>
      </c>
      <c r="D29" s="9" t="s">
        <v>40</v>
      </c>
      <c r="E29" s="9" t="s">
        <v>41</v>
      </c>
      <c r="F29" s="10" t="s">
        <v>127</v>
      </c>
      <c r="G29" s="8">
        <v>14</v>
      </c>
      <c r="H29" s="8">
        <v>12</v>
      </c>
      <c r="I29" s="8">
        <v>30</v>
      </c>
      <c r="J29" s="8">
        <v>55</v>
      </c>
      <c r="K29" s="8">
        <v>9</v>
      </c>
      <c r="L29" s="8">
        <v>14850</v>
      </c>
      <c r="M29" s="34">
        <v>0.41</v>
      </c>
      <c r="N29" s="11">
        <f t="shared" si="6"/>
        <v>12.299999999999999</v>
      </c>
      <c r="O29" s="12" t="s">
        <v>92</v>
      </c>
      <c r="P29" s="11">
        <v>0.69</v>
      </c>
      <c r="Q29" s="13">
        <f t="shared" si="2"/>
        <v>0.5728288124002735</v>
      </c>
      <c r="R29" s="13">
        <f t="shared" si="3"/>
        <v>0.36420289855072463</v>
      </c>
      <c r="S29" s="77" t="s">
        <v>101</v>
      </c>
      <c r="T29" s="56"/>
      <c r="U29" s="15">
        <f t="shared" si="4"/>
        <v>0</v>
      </c>
    </row>
    <row r="30" spans="1:21" x14ac:dyDescent="0.25">
      <c r="A30" s="8">
        <v>9</v>
      </c>
      <c r="B30" s="16">
        <v>4820206080622</v>
      </c>
      <c r="C30" s="16">
        <v>4820219342304</v>
      </c>
      <c r="D30" s="9" t="s">
        <v>158</v>
      </c>
      <c r="E30" s="9" t="s">
        <v>163</v>
      </c>
      <c r="F30" s="10" t="s">
        <v>136</v>
      </c>
      <c r="G30" s="8">
        <v>14</v>
      </c>
      <c r="H30" s="8">
        <v>12</v>
      </c>
      <c r="I30" s="8">
        <v>30</v>
      </c>
      <c r="J30" s="8">
        <v>55</v>
      </c>
      <c r="K30" s="8">
        <v>9</v>
      </c>
      <c r="L30" s="8">
        <v>14850</v>
      </c>
      <c r="M30" s="34">
        <v>0.41</v>
      </c>
      <c r="N30" s="11">
        <f t="shared" si="6"/>
        <v>12.299999999999999</v>
      </c>
      <c r="O30" s="12" t="s">
        <v>92</v>
      </c>
      <c r="P30" s="11">
        <v>0.69</v>
      </c>
      <c r="Q30" s="13">
        <f t="shared" si="2"/>
        <v>0.5728288124002735</v>
      </c>
      <c r="R30" s="13">
        <f t="shared" si="3"/>
        <v>0.36420289855072463</v>
      </c>
      <c r="S30" s="77" t="s">
        <v>101</v>
      </c>
      <c r="T30" s="56"/>
      <c r="U30" s="15">
        <f t="shared" si="4"/>
        <v>0</v>
      </c>
    </row>
    <row r="31" spans="1:21" x14ac:dyDescent="0.25">
      <c r="A31" s="8">
        <f t="shared" ref="A31" si="10">A30+1</f>
        <v>10</v>
      </c>
      <c r="B31" s="16">
        <v>4820219344254</v>
      </c>
      <c r="C31" s="16">
        <v>4820219344315</v>
      </c>
      <c r="D31" s="9" t="s">
        <v>159</v>
      </c>
      <c r="E31" s="9" t="s">
        <v>164</v>
      </c>
      <c r="F31" s="10" t="s">
        <v>137</v>
      </c>
      <c r="G31" s="8">
        <v>14</v>
      </c>
      <c r="H31" s="8">
        <v>12</v>
      </c>
      <c r="I31" s="8">
        <v>30</v>
      </c>
      <c r="J31" s="8">
        <v>55</v>
      </c>
      <c r="K31" s="8">
        <v>9</v>
      </c>
      <c r="L31" s="8">
        <v>14850</v>
      </c>
      <c r="M31" s="34">
        <v>0.41</v>
      </c>
      <c r="N31" s="11">
        <f t="shared" si="6"/>
        <v>12.299999999999999</v>
      </c>
      <c r="O31" s="12" t="s">
        <v>92</v>
      </c>
      <c r="P31" s="11">
        <v>0.69</v>
      </c>
      <c r="Q31" s="13">
        <f t="shared" si="2"/>
        <v>0.5728288124002735</v>
      </c>
      <c r="R31" s="13">
        <f t="shared" si="3"/>
        <v>0.36420289855072463</v>
      </c>
      <c r="S31" s="77" t="s">
        <v>101</v>
      </c>
      <c r="T31" s="56"/>
      <c r="U31" s="15">
        <f t="shared" si="4"/>
        <v>0</v>
      </c>
    </row>
    <row r="32" spans="1:21" s="7" customFormat="1" x14ac:dyDescent="0.25">
      <c r="A32" s="26"/>
      <c r="B32" s="30"/>
      <c r="C32" s="30"/>
      <c r="D32" s="30"/>
      <c r="E32" s="30"/>
      <c r="F32" s="26" t="s">
        <v>124</v>
      </c>
      <c r="G32" s="26"/>
      <c r="H32" s="26"/>
      <c r="I32" s="26"/>
      <c r="J32" s="26"/>
      <c r="K32" s="26"/>
      <c r="L32" s="26"/>
      <c r="M32" s="30"/>
      <c r="N32" s="30"/>
      <c r="O32" s="30"/>
      <c r="P32" s="30"/>
      <c r="Q32" s="32"/>
      <c r="R32" s="32"/>
      <c r="S32" s="31"/>
      <c r="T32" s="31"/>
      <c r="U32" s="33"/>
    </row>
    <row r="33" spans="1:21" x14ac:dyDescent="0.25">
      <c r="A33" s="14">
        <v>1</v>
      </c>
      <c r="B33" s="16">
        <v>4820219344223</v>
      </c>
      <c r="C33" s="16">
        <v>4820219344544</v>
      </c>
      <c r="D33" s="16" t="s">
        <v>42</v>
      </c>
      <c r="E33" s="16" t="s">
        <v>43</v>
      </c>
      <c r="F33" s="18" t="s">
        <v>109</v>
      </c>
      <c r="G33" s="14">
        <v>27</v>
      </c>
      <c r="H33" s="14">
        <v>12</v>
      </c>
      <c r="I33" s="14">
        <v>24</v>
      </c>
      <c r="J33" s="8">
        <v>36</v>
      </c>
      <c r="K33" s="8">
        <v>10</v>
      </c>
      <c r="L33" s="8">
        <f t="shared" ref="L33:L35" si="11">I33*J33*K33</f>
        <v>8640</v>
      </c>
      <c r="M33" s="15">
        <v>0.72</v>
      </c>
      <c r="N33" s="24">
        <f>M33*I33</f>
        <v>17.28</v>
      </c>
      <c r="O33" s="12" t="s">
        <v>91</v>
      </c>
      <c r="P33" s="24">
        <v>1.19</v>
      </c>
      <c r="Q33" s="13">
        <f t="shared" si="2"/>
        <v>0.54465212876427804</v>
      </c>
      <c r="R33" s="13">
        <f t="shared" si="3"/>
        <v>0.35260504201680665</v>
      </c>
      <c r="S33" s="77" t="s">
        <v>101</v>
      </c>
      <c r="T33" s="56"/>
      <c r="U33" s="15">
        <f t="shared" si="4"/>
        <v>0</v>
      </c>
    </row>
    <row r="34" spans="1:21" x14ac:dyDescent="0.25">
      <c r="A34" s="14">
        <v>2</v>
      </c>
      <c r="B34" s="16">
        <v>4820219344186</v>
      </c>
      <c r="C34" s="16">
        <v>4820219344513</v>
      </c>
      <c r="D34" s="16" t="s">
        <v>44</v>
      </c>
      <c r="E34" s="16" t="s">
        <v>45</v>
      </c>
      <c r="F34" s="18" t="s">
        <v>110</v>
      </c>
      <c r="G34" s="14">
        <v>27</v>
      </c>
      <c r="H34" s="14">
        <v>12</v>
      </c>
      <c r="I34" s="14">
        <v>24</v>
      </c>
      <c r="J34" s="14">
        <v>36</v>
      </c>
      <c r="K34" s="14">
        <v>10</v>
      </c>
      <c r="L34" s="14">
        <f t="shared" si="11"/>
        <v>8640</v>
      </c>
      <c r="M34" s="15">
        <v>0.72</v>
      </c>
      <c r="N34" s="24">
        <f t="shared" ref="N34:N35" si="12">M34*I34</f>
        <v>17.28</v>
      </c>
      <c r="O34" s="12" t="s">
        <v>91</v>
      </c>
      <c r="P34" s="24">
        <v>1.19</v>
      </c>
      <c r="Q34" s="13">
        <f t="shared" si="2"/>
        <v>0.54465212876427804</v>
      </c>
      <c r="R34" s="13">
        <f t="shared" si="3"/>
        <v>0.35260504201680665</v>
      </c>
      <c r="S34" s="77" t="s">
        <v>101</v>
      </c>
      <c r="T34" s="56"/>
      <c r="U34" s="15">
        <f t="shared" si="4"/>
        <v>0</v>
      </c>
    </row>
    <row r="35" spans="1:21" x14ac:dyDescent="0.25">
      <c r="A35" s="14">
        <v>3</v>
      </c>
      <c r="B35" s="16">
        <v>4820219344209</v>
      </c>
      <c r="C35" s="16">
        <v>4820219344520</v>
      </c>
      <c r="D35" s="16" t="s">
        <v>46</v>
      </c>
      <c r="E35" s="16" t="s">
        <v>47</v>
      </c>
      <c r="F35" s="18" t="s">
        <v>111</v>
      </c>
      <c r="G35" s="14">
        <v>27</v>
      </c>
      <c r="H35" s="14">
        <v>12</v>
      </c>
      <c r="I35" s="14">
        <v>24</v>
      </c>
      <c r="J35" s="14">
        <v>36</v>
      </c>
      <c r="K35" s="14">
        <v>10</v>
      </c>
      <c r="L35" s="14">
        <f t="shared" si="11"/>
        <v>8640</v>
      </c>
      <c r="M35" s="15">
        <v>0.72</v>
      </c>
      <c r="N35" s="24">
        <f t="shared" si="12"/>
        <v>17.28</v>
      </c>
      <c r="O35" s="12" t="s">
        <v>91</v>
      </c>
      <c r="P35" s="24">
        <v>1.19</v>
      </c>
      <c r="Q35" s="13">
        <f t="shared" si="2"/>
        <v>0.54465212876427804</v>
      </c>
      <c r="R35" s="13">
        <f t="shared" si="3"/>
        <v>0.35260504201680665</v>
      </c>
      <c r="S35" s="77" t="s">
        <v>101</v>
      </c>
      <c r="T35" s="56"/>
      <c r="U35" s="15">
        <f t="shared" si="4"/>
        <v>0</v>
      </c>
    </row>
    <row r="36" spans="1:21" s="7" customFormat="1" x14ac:dyDescent="0.25">
      <c r="A36" s="26"/>
      <c r="B36" s="30"/>
      <c r="C36" s="30"/>
      <c r="D36" s="30"/>
      <c r="E36" s="30"/>
      <c r="F36" s="26" t="s">
        <v>106</v>
      </c>
      <c r="G36" s="26"/>
      <c r="H36" s="26"/>
      <c r="I36" s="26"/>
      <c r="J36" s="26"/>
      <c r="K36" s="26"/>
      <c r="L36" s="26"/>
      <c r="M36" s="30"/>
      <c r="N36" s="30"/>
      <c r="O36" s="30"/>
      <c r="P36" s="30"/>
      <c r="Q36" s="32"/>
      <c r="R36" s="32"/>
      <c r="S36" s="31"/>
      <c r="T36" s="31"/>
      <c r="U36" s="33"/>
    </row>
    <row r="37" spans="1:21" x14ac:dyDescent="0.25">
      <c r="A37" s="14">
        <v>1</v>
      </c>
      <c r="B37" s="16">
        <v>4820219345886</v>
      </c>
      <c r="C37" s="16">
        <v>4820219345978</v>
      </c>
      <c r="D37" s="16" t="s">
        <v>48</v>
      </c>
      <c r="E37" s="16" t="s">
        <v>49</v>
      </c>
      <c r="F37" s="18" t="s">
        <v>112</v>
      </c>
      <c r="G37" s="14">
        <v>30</v>
      </c>
      <c r="H37" s="8">
        <v>12</v>
      </c>
      <c r="I37" s="14">
        <v>24</v>
      </c>
      <c r="J37" s="14">
        <v>36</v>
      </c>
      <c r="K37" s="14">
        <v>10</v>
      </c>
      <c r="L37" s="14">
        <f t="shared" ref="L37:L40" si="13">I37*J37*K37</f>
        <v>8640</v>
      </c>
      <c r="M37" s="15">
        <v>0.72</v>
      </c>
      <c r="N37" s="24">
        <f>M37*I37</f>
        <v>17.28</v>
      </c>
      <c r="O37" s="12" t="s">
        <v>91</v>
      </c>
      <c r="P37" s="24">
        <v>1.19</v>
      </c>
      <c r="Q37" s="13">
        <f t="shared" si="2"/>
        <v>0.54465212876427804</v>
      </c>
      <c r="R37" s="13">
        <f t="shared" si="3"/>
        <v>0.35260504201680665</v>
      </c>
      <c r="S37" s="25" t="s">
        <v>101</v>
      </c>
      <c r="T37" s="56"/>
      <c r="U37" s="15">
        <f t="shared" si="4"/>
        <v>0</v>
      </c>
    </row>
    <row r="38" spans="1:21" x14ac:dyDescent="0.25">
      <c r="A38" s="14">
        <v>2</v>
      </c>
      <c r="B38" s="16">
        <v>4820219346111</v>
      </c>
      <c r="C38" s="16">
        <v>4820219346128</v>
      </c>
      <c r="D38" s="16" t="s">
        <v>50</v>
      </c>
      <c r="E38" s="16" t="s">
        <v>51</v>
      </c>
      <c r="F38" s="18" t="s">
        <v>113</v>
      </c>
      <c r="G38" s="14">
        <v>30</v>
      </c>
      <c r="H38" s="8">
        <v>12</v>
      </c>
      <c r="I38" s="14">
        <v>24</v>
      </c>
      <c r="J38" s="14">
        <v>36</v>
      </c>
      <c r="K38" s="14">
        <v>10</v>
      </c>
      <c r="L38" s="14">
        <f t="shared" si="13"/>
        <v>8640</v>
      </c>
      <c r="M38" s="15">
        <v>0.72</v>
      </c>
      <c r="N38" s="24">
        <f t="shared" ref="N38:N40" si="14">M38*I38</f>
        <v>17.28</v>
      </c>
      <c r="O38" s="12" t="s">
        <v>91</v>
      </c>
      <c r="P38" s="24">
        <v>1.19</v>
      </c>
      <c r="Q38" s="13">
        <f t="shared" si="2"/>
        <v>0.54465212876427804</v>
      </c>
      <c r="R38" s="13">
        <f t="shared" si="3"/>
        <v>0.35260504201680665</v>
      </c>
      <c r="S38" s="25" t="s">
        <v>101</v>
      </c>
      <c r="T38" s="56"/>
      <c r="U38" s="15">
        <f t="shared" si="4"/>
        <v>0</v>
      </c>
    </row>
    <row r="39" spans="1:21" x14ac:dyDescent="0.25">
      <c r="A39" s="14">
        <v>3</v>
      </c>
      <c r="B39" s="16">
        <v>4820219345862</v>
      </c>
      <c r="C39" s="16">
        <v>4820219345954</v>
      </c>
      <c r="D39" s="16" t="s">
        <v>52</v>
      </c>
      <c r="E39" s="16" t="s">
        <v>53</v>
      </c>
      <c r="F39" s="18" t="s">
        <v>114</v>
      </c>
      <c r="G39" s="14">
        <v>30</v>
      </c>
      <c r="H39" s="8">
        <v>12</v>
      </c>
      <c r="I39" s="14">
        <v>24</v>
      </c>
      <c r="J39" s="14">
        <v>36</v>
      </c>
      <c r="K39" s="14">
        <v>10</v>
      </c>
      <c r="L39" s="14">
        <f t="shared" si="13"/>
        <v>8640</v>
      </c>
      <c r="M39" s="15">
        <v>0.72</v>
      </c>
      <c r="N39" s="24">
        <f t="shared" si="14"/>
        <v>17.28</v>
      </c>
      <c r="O39" s="12" t="s">
        <v>91</v>
      </c>
      <c r="P39" s="24">
        <v>1.19</v>
      </c>
      <c r="Q39" s="13">
        <f t="shared" si="2"/>
        <v>0.54465212876427804</v>
      </c>
      <c r="R39" s="13">
        <f t="shared" si="3"/>
        <v>0.35260504201680665</v>
      </c>
      <c r="S39" s="25" t="s">
        <v>101</v>
      </c>
      <c r="T39" s="56"/>
      <c r="U39" s="15">
        <f t="shared" si="4"/>
        <v>0</v>
      </c>
    </row>
    <row r="40" spans="1:21" x14ac:dyDescent="0.25">
      <c r="A40" s="14">
        <v>4</v>
      </c>
      <c r="B40" s="16">
        <v>4820219345879</v>
      </c>
      <c r="C40" s="16">
        <v>4820219345961</v>
      </c>
      <c r="D40" s="16" t="s">
        <v>54</v>
      </c>
      <c r="E40" s="16" t="s">
        <v>55</v>
      </c>
      <c r="F40" s="18" t="s">
        <v>115</v>
      </c>
      <c r="G40" s="14">
        <v>30</v>
      </c>
      <c r="H40" s="14">
        <v>12</v>
      </c>
      <c r="I40" s="14">
        <v>24</v>
      </c>
      <c r="J40" s="14">
        <v>36</v>
      </c>
      <c r="K40" s="14">
        <v>10</v>
      </c>
      <c r="L40" s="14">
        <f t="shared" si="13"/>
        <v>8640</v>
      </c>
      <c r="M40" s="15">
        <v>0.72</v>
      </c>
      <c r="N40" s="24">
        <f t="shared" si="14"/>
        <v>17.28</v>
      </c>
      <c r="O40" s="12" t="s">
        <v>91</v>
      </c>
      <c r="P40" s="24">
        <v>1.19</v>
      </c>
      <c r="Q40" s="13">
        <f t="shared" si="2"/>
        <v>0.54465212876427804</v>
      </c>
      <c r="R40" s="13">
        <f t="shared" si="3"/>
        <v>0.35260504201680665</v>
      </c>
      <c r="S40" s="25" t="s">
        <v>101</v>
      </c>
      <c r="T40" s="56"/>
      <c r="U40" s="15">
        <f t="shared" si="4"/>
        <v>0</v>
      </c>
    </row>
    <row r="41" spans="1:21" s="7" customFormat="1" x14ac:dyDescent="0.25">
      <c r="A41" s="26"/>
      <c r="B41" s="30"/>
      <c r="C41" s="30"/>
      <c r="D41" s="30"/>
      <c r="E41" s="30"/>
      <c r="F41" s="26" t="s">
        <v>105</v>
      </c>
      <c r="G41" s="26"/>
      <c r="H41" s="26"/>
      <c r="I41" s="26"/>
      <c r="J41" s="26"/>
      <c r="K41" s="26"/>
      <c r="L41" s="26"/>
      <c r="M41" s="30"/>
      <c r="N41" s="30"/>
      <c r="O41" s="30"/>
      <c r="P41" s="30"/>
      <c r="Q41" s="32"/>
      <c r="R41" s="32"/>
      <c r="S41" s="31"/>
      <c r="T41" s="31"/>
      <c r="U41" s="33"/>
    </row>
    <row r="42" spans="1:21" x14ac:dyDescent="0.25">
      <c r="A42" s="14">
        <v>1</v>
      </c>
      <c r="B42" s="16">
        <v>4820219342748</v>
      </c>
      <c r="C42" s="16">
        <v>4820219344933</v>
      </c>
      <c r="D42" s="16" t="s">
        <v>56</v>
      </c>
      <c r="E42" s="16" t="s">
        <v>57</v>
      </c>
      <c r="F42" s="18" t="s">
        <v>131</v>
      </c>
      <c r="G42" s="14">
        <v>20</v>
      </c>
      <c r="H42" s="14">
        <v>12</v>
      </c>
      <c r="I42" s="14">
        <v>16</v>
      </c>
      <c r="J42" s="14">
        <v>16</v>
      </c>
      <c r="K42" s="14">
        <v>12</v>
      </c>
      <c r="L42" s="14">
        <f t="shared" ref="L42" si="15">I42*J42*K42</f>
        <v>3072</v>
      </c>
      <c r="M42" s="15">
        <v>1.1599999999999999</v>
      </c>
      <c r="N42" s="24">
        <f>M42*I42</f>
        <v>18.559999999999999</v>
      </c>
      <c r="O42" s="19" t="s">
        <v>92</v>
      </c>
      <c r="P42" s="24">
        <v>1.99</v>
      </c>
      <c r="Q42" s="13">
        <f t="shared" si="2"/>
        <v>0.60328714147599094</v>
      </c>
      <c r="R42" s="13">
        <f t="shared" si="3"/>
        <v>0.37628140703517587</v>
      </c>
      <c r="S42" s="25" t="s">
        <v>101</v>
      </c>
      <c r="T42" s="56"/>
      <c r="U42" s="15">
        <f t="shared" si="4"/>
        <v>0</v>
      </c>
    </row>
    <row r="43" spans="1:21" s="7" customFormat="1" x14ac:dyDescent="0.25">
      <c r="A43" s="26"/>
      <c r="B43" s="30"/>
      <c r="C43" s="30"/>
      <c r="D43" s="30"/>
      <c r="E43" s="30"/>
      <c r="F43" s="26" t="s">
        <v>107</v>
      </c>
      <c r="G43" s="26"/>
      <c r="H43" s="26"/>
      <c r="I43" s="26"/>
      <c r="J43" s="26"/>
      <c r="K43" s="26"/>
      <c r="L43" s="26"/>
      <c r="M43" s="30"/>
      <c r="N43" s="30"/>
      <c r="O43" s="30"/>
      <c r="P43" s="30"/>
      <c r="Q43" s="32"/>
      <c r="R43" s="32"/>
      <c r="S43" s="31"/>
      <c r="T43" s="31"/>
      <c r="U43" s="33"/>
    </row>
    <row r="44" spans="1:21" x14ac:dyDescent="0.25">
      <c r="A44" s="14">
        <v>1</v>
      </c>
      <c r="B44" s="16">
        <v>4820219343653</v>
      </c>
      <c r="C44" s="16">
        <v>4820219343677</v>
      </c>
      <c r="D44" s="16" t="s">
        <v>58</v>
      </c>
      <c r="E44" s="16" t="s">
        <v>59</v>
      </c>
      <c r="F44" s="18" t="s">
        <v>132</v>
      </c>
      <c r="G44" s="14">
        <v>120</v>
      </c>
      <c r="H44" s="8">
        <v>12</v>
      </c>
      <c r="I44" s="14">
        <v>10</v>
      </c>
      <c r="J44" s="14">
        <v>36</v>
      </c>
      <c r="K44" s="14">
        <v>8</v>
      </c>
      <c r="L44" s="14">
        <f t="shared" ref="L44:L51" si="16">I44*J44*K44</f>
        <v>2880</v>
      </c>
      <c r="M44" s="34">
        <v>0.72</v>
      </c>
      <c r="N44" s="11">
        <f>M44*I44</f>
        <v>7.1999999999999993</v>
      </c>
      <c r="O44" s="88" t="s">
        <v>92</v>
      </c>
      <c r="P44" s="11">
        <v>1.19</v>
      </c>
      <c r="Q44" s="13">
        <f t="shared" si="2"/>
        <v>0.54465212876427804</v>
      </c>
      <c r="R44" s="13">
        <f t="shared" si="3"/>
        <v>0.35260504201680665</v>
      </c>
      <c r="S44" s="25" t="s">
        <v>101</v>
      </c>
      <c r="T44" s="56"/>
      <c r="U44" s="15">
        <f t="shared" si="4"/>
        <v>0</v>
      </c>
    </row>
    <row r="45" spans="1:21" x14ac:dyDescent="0.25">
      <c r="A45" s="14">
        <v>2</v>
      </c>
      <c r="B45" s="16">
        <v>4820219343684</v>
      </c>
      <c r="C45" s="16">
        <v>4820219343707</v>
      </c>
      <c r="D45" s="16" t="s">
        <v>60</v>
      </c>
      <c r="E45" s="16" t="s">
        <v>61</v>
      </c>
      <c r="F45" s="18" t="s">
        <v>62</v>
      </c>
      <c r="G45" s="14">
        <v>120</v>
      </c>
      <c r="H45" s="8">
        <v>12</v>
      </c>
      <c r="I45" s="14">
        <v>10</v>
      </c>
      <c r="J45" s="14">
        <v>36</v>
      </c>
      <c r="K45" s="14">
        <v>8</v>
      </c>
      <c r="L45" s="14">
        <f t="shared" si="16"/>
        <v>2880</v>
      </c>
      <c r="M45" s="34">
        <v>0.72</v>
      </c>
      <c r="N45" s="11">
        <f t="shared" ref="N45:N58" si="17">M45*I45</f>
        <v>7.1999999999999993</v>
      </c>
      <c r="O45" s="88"/>
      <c r="P45" s="11">
        <v>1.19</v>
      </c>
      <c r="Q45" s="13">
        <f t="shared" si="2"/>
        <v>0.54465212876427804</v>
      </c>
      <c r="R45" s="13">
        <f t="shared" si="3"/>
        <v>0.35260504201680665</v>
      </c>
      <c r="S45" s="25" t="s">
        <v>101</v>
      </c>
      <c r="T45" s="56"/>
      <c r="U45" s="15">
        <f t="shared" si="4"/>
        <v>0</v>
      </c>
    </row>
    <row r="46" spans="1:21" x14ac:dyDescent="0.25">
      <c r="A46" s="14">
        <v>3</v>
      </c>
      <c r="B46" s="16">
        <v>4820219343660</v>
      </c>
      <c r="C46" s="16">
        <v>4820219343691</v>
      </c>
      <c r="D46" s="16" t="s">
        <v>63</v>
      </c>
      <c r="E46" s="16" t="s">
        <v>64</v>
      </c>
      <c r="F46" s="18" t="s">
        <v>65</v>
      </c>
      <c r="G46" s="14">
        <v>120</v>
      </c>
      <c r="H46" s="8">
        <v>12</v>
      </c>
      <c r="I46" s="14">
        <v>10</v>
      </c>
      <c r="J46" s="14">
        <v>36</v>
      </c>
      <c r="K46" s="14">
        <v>8</v>
      </c>
      <c r="L46" s="14">
        <f>I46*J46*K46</f>
        <v>2880</v>
      </c>
      <c r="M46" s="34">
        <v>0.72</v>
      </c>
      <c r="N46" s="11">
        <f t="shared" si="17"/>
        <v>7.1999999999999993</v>
      </c>
      <c r="O46" s="88"/>
      <c r="P46" s="11">
        <v>1.19</v>
      </c>
      <c r="Q46" s="13">
        <f t="shared" si="2"/>
        <v>0.54465212876427804</v>
      </c>
      <c r="R46" s="13">
        <f t="shared" si="3"/>
        <v>0.35260504201680665</v>
      </c>
      <c r="S46" s="25" t="s">
        <v>101</v>
      </c>
      <c r="T46" s="56"/>
      <c r="U46" s="15">
        <f t="shared" si="4"/>
        <v>0</v>
      </c>
    </row>
    <row r="47" spans="1:21" x14ac:dyDescent="0.25">
      <c r="A47" s="14">
        <v>4</v>
      </c>
      <c r="B47" s="16">
        <v>4820219343387</v>
      </c>
      <c r="C47" s="16">
        <v>4820219343431</v>
      </c>
      <c r="D47" s="16" t="s">
        <v>66</v>
      </c>
      <c r="E47" s="16" t="s">
        <v>67</v>
      </c>
      <c r="F47" s="18" t="s">
        <v>68</v>
      </c>
      <c r="G47" s="14">
        <v>120</v>
      </c>
      <c r="H47" s="8">
        <v>12</v>
      </c>
      <c r="I47" s="14">
        <v>10</v>
      </c>
      <c r="J47" s="14">
        <v>36</v>
      </c>
      <c r="K47" s="14">
        <v>8</v>
      </c>
      <c r="L47" s="14">
        <f t="shared" si="16"/>
        <v>2880</v>
      </c>
      <c r="M47" s="34">
        <v>0.72</v>
      </c>
      <c r="N47" s="11">
        <f t="shared" si="17"/>
        <v>7.1999999999999993</v>
      </c>
      <c r="O47" s="88"/>
      <c r="P47" s="11">
        <v>1.19</v>
      </c>
      <c r="Q47" s="13">
        <f t="shared" si="2"/>
        <v>0.54465212876427804</v>
      </c>
      <c r="R47" s="13">
        <f t="shared" si="3"/>
        <v>0.35260504201680665</v>
      </c>
      <c r="S47" s="25" t="s">
        <v>101</v>
      </c>
      <c r="T47" s="56"/>
      <c r="U47" s="15">
        <f t="shared" si="4"/>
        <v>0</v>
      </c>
    </row>
    <row r="48" spans="1:21" x14ac:dyDescent="0.25">
      <c r="A48" s="14">
        <v>5</v>
      </c>
      <c r="B48" s="16">
        <v>4820219346364</v>
      </c>
      <c r="C48" s="16">
        <v>4820219347545</v>
      </c>
      <c r="D48" s="16" t="s">
        <v>69</v>
      </c>
      <c r="E48" s="16" t="s">
        <v>70</v>
      </c>
      <c r="F48" s="18" t="s">
        <v>71</v>
      </c>
      <c r="G48" s="14">
        <v>120</v>
      </c>
      <c r="H48" s="8">
        <v>12</v>
      </c>
      <c r="I48" s="14">
        <v>10</v>
      </c>
      <c r="J48" s="14">
        <v>36</v>
      </c>
      <c r="K48" s="14">
        <v>8</v>
      </c>
      <c r="L48" s="14">
        <f t="shared" si="16"/>
        <v>2880</v>
      </c>
      <c r="M48" s="34">
        <v>0.72</v>
      </c>
      <c r="N48" s="11">
        <f t="shared" si="17"/>
        <v>7.1999999999999993</v>
      </c>
      <c r="O48" s="88"/>
      <c r="P48" s="11">
        <v>1.19</v>
      </c>
      <c r="Q48" s="13">
        <f t="shared" si="2"/>
        <v>0.54465212876427804</v>
      </c>
      <c r="R48" s="13">
        <f t="shared" si="3"/>
        <v>0.35260504201680665</v>
      </c>
      <c r="S48" s="25" t="s">
        <v>101</v>
      </c>
      <c r="T48" s="56"/>
      <c r="U48" s="15">
        <f t="shared" si="4"/>
        <v>0</v>
      </c>
    </row>
    <row r="49" spans="1:21" x14ac:dyDescent="0.25">
      <c r="A49" s="14">
        <v>6</v>
      </c>
      <c r="B49" s="16">
        <v>4820219346371</v>
      </c>
      <c r="C49" s="16">
        <v>4820219347552</v>
      </c>
      <c r="D49" s="16" t="s">
        <v>72</v>
      </c>
      <c r="E49" s="16" t="s">
        <v>73</v>
      </c>
      <c r="F49" s="18" t="s">
        <v>74</v>
      </c>
      <c r="G49" s="14">
        <v>120</v>
      </c>
      <c r="H49" s="8">
        <v>12</v>
      </c>
      <c r="I49" s="14">
        <v>10</v>
      </c>
      <c r="J49" s="14">
        <v>36</v>
      </c>
      <c r="K49" s="14">
        <v>8</v>
      </c>
      <c r="L49" s="14">
        <f t="shared" si="16"/>
        <v>2880</v>
      </c>
      <c r="M49" s="34">
        <v>0.72</v>
      </c>
      <c r="N49" s="11">
        <f t="shared" si="17"/>
        <v>7.1999999999999993</v>
      </c>
      <c r="O49" s="88"/>
      <c r="P49" s="11">
        <v>1.19</v>
      </c>
      <c r="Q49" s="13">
        <f t="shared" si="2"/>
        <v>0.54465212876427804</v>
      </c>
      <c r="R49" s="13">
        <f t="shared" si="3"/>
        <v>0.35260504201680665</v>
      </c>
      <c r="S49" s="25" t="s">
        <v>101</v>
      </c>
      <c r="T49" s="56"/>
      <c r="U49" s="15">
        <f t="shared" si="4"/>
        <v>0</v>
      </c>
    </row>
    <row r="50" spans="1:21" x14ac:dyDescent="0.25">
      <c r="A50" s="14">
        <v>7</v>
      </c>
      <c r="B50" s="16">
        <v>4820219346388</v>
      </c>
      <c r="C50" s="16">
        <v>4820219347569</v>
      </c>
      <c r="D50" s="16" t="s">
        <v>75</v>
      </c>
      <c r="E50" s="16" t="s">
        <v>76</v>
      </c>
      <c r="F50" s="18" t="s">
        <v>77</v>
      </c>
      <c r="G50" s="14">
        <v>120</v>
      </c>
      <c r="H50" s="8">
        <v>12</v>
      </c>
      <c r="I50" s="14">
        <v>10</v>
      </c>
      <c r="J50" s="14">
        <v>36</v>
      </c>
      <c r="K50" s="14">
        <v>8</v>
      </c>
      <c r="L50" s="14">
        <f t="shared" si="16"/>
        <v>2880</v>
      </c>
      <c r="M50" s="34">
        <v>0.72</v>
      </c>
      <c r="N50" s="11">
        <f t="shared" si="17"/>
        <v>7.1999999999999993</v>
      </c>
      <c r="O50" s="88"/>
      <c r="P50" s="11">
        <v>1.19</v>
      </c>
      <c r="Q50" s="13">
        <f t="shared" si="2"/>
        <v>0.54465212876427804</v>
      </c>
      <c r="R50" s="13">
        <f t="shared" si="3"/>
        <v>0.35260504201680665</v>
      </c>
      <c r="S50" s="25" t="s">
        <v>101</v>
      </c>
      <c r="T50" s="56"/>
      <c r="U50" s="15">
        <f t="shared" si="4"/>
        <v>0</v>
      </c>
    </row>
    <row r="51" spans="1:21" x14ac:dyDescent="0.25">
      <c r="A51" s="14">
        <v>8</v>
      </c>
      <c r="B51" s="16">
        <v>4820219343165</v>
      </c>
      <c r="C51" s="16">
        <v>4820219341208</v>
      </c>
      <c r="D51" s="16" t="s">
        <v>78</v>
      </c>
      <c r="E51" s="16" t="s">
        <v>79</v>
      </c>
      <c r="F51" s="18" t="s">
        <v>80</v>
      </c>
      <c r="G51" s="14">
        <v>120</v>
      </c>
      <c r="H51" s="8">
        <v>12</v>
      </c>
      <c r="I51" s="14">
        <v>10</v>
      </c>
      <c r="J51" s="14">
        <v>36</v>
      </c>
      <c r="K51" s="14">
        <v>8</v>
      </c>
      <c r="L51" s="14">
        <f t="shared" si="16"/>
        <v>2880</v>
      </c>
      <c r="M51" s="34">
        <v>0.72</v>
      </c>
      <c r="N51" s="11">
        <f t="shared" si="17"/>
        <v>7.1999999999999993</v>
      </c>
      <c r="O51" s="88"/>
      <c r="P51" s="11">
        <v>1.19</v>
      </c>
      <c r="Q51" s="13">
        <f t="shared" si="2"/>
        <v>0.54465212876427804</v>
      </c>
      <c r="R51" s="13">
        <f t="shared" si="3"/>
        <v>0.35260504201680665</v>
      </c>
      <c r="S51" s="25" t="s">
        <v>101</v>
      </c>
      <c r="T51" s="56"/>
      <c r="U51" s="15">
        <f>T51*N51</f>
        <v>0</v>
      </c>
    </row>
    <row r="52" spans="1:21" x14ac:dyDescent="0.25">
      <c r="A52" s="70"/>
      <c r="B52" s="71"/>
      <c r="C52" s="71"/>
      <c r="D52" s="71"/>
      <c r="E52" s="71"/>
      <c r="F52" s="69" t="s">
        <v>184</v>
      </c>
      <c r="G52" s="70"/>
      <c r="H52" s="72"/>
      <c r="I52" s="70"/>
      <c r="J52" s="70"/>
      <c r="K52" s="70"/>
      <c r="L52" s="70"/>
      <c r="M52" s="73"/>
      <c r="N52" s="74"/>
      <c r="O52" s="75"/>
      <c r="P52" s="74"/>
      <c r="Q52" s="32"/>
      <c r="R52" s="32"/>
      <c r="S52" s="70"/>
      <c r="T52" s="76"/>
      <c r="U52" s="33"/>
    </row>
    <row r="53" spans="1:21" x14ac:dyDescent="0.25">
      <c r="A53" s="14">
        <v>1</v>
      </c>
      <c r="B53" s="16">
        <v>4820219347040</v>
      </c>
      <c r="C53" s="16">
        <v>4820219349426</v>
      </c>
      <c r="D53" s="14" t="s">
        <v>186</v>
      </c>
      <c r="E53" s="14" t="s">
        <v>192</v>
      </c>
      <c r="F53" s="18" t="s">
        <v>185</v>
      </c>
      <c r="G53" s="14">
        <v>97</v>
      </c>
      <c r="H53" s="8">
        <v>12</v>
      </c>
      <c r="I53" s="14">
        <v>5</v>
      </c>
      <c r="J53" s="14">
        <v>8</v>
      </c>
      <c r="K53" s="14">
        <v>5</v>
      </c>
      <c r="L53" s="14">
        <v>200</v>
      </c>
      <c r="M53" s="34">
        <v>9.99</v>
      </c>
      <c r="N53" s="11">
        <f>M53*I53</f>
        <v>49.95</v>
      </c>
      <c r="O53" s="102" t="s">
        <v>92</v>
      </c>
      <c r="P53" s="11">
        <v>15.99</v>
      </c>
      <c r="Q53" s="13">
        <f t="shared" si="2"/>
        <v>0.49588841177626225</v>
      </c>
      <c r="R53" s="13">
        <f t="shared" si="3"/>
        <v>0.33150093808630393</v>
      </c>
      <c r="S53" s="25" t="s">
        <v>101</v>
      </c>
      <c r="T53" s="56"/>
      <c r="U53" s="15">
        <f t="shared" ref="U53:U58" si="18">T53*N53</f>
        <v>0</v>
      </c>
    </row>
    <row r="54" spans="1:21" x14ac:dyDescent="0.25">
      <c r="A54" s="14">
        <v>2</v>
      </c>
      <c r="B54" s="16">
        <v>4820287101193</v>
      </c>
      <c r="C54" s="16">
        <v>4820287101414</v>
      </c>
      <c r="D54" s="14" t="s">
        <v>187</v>
      </c>
      <c r="E54" s="14" t="s">
        <v>193</v>
      </c>
      <c r="F54" s="18" t="s">
        <v>198</v>
      </c>
      <c r="G54" s="14">
        <v>300</v>
      </c>
      <c r="H54" s="8">
        <v>12</v>
      </c>
      <c r="I54" s="14">
        <v>6</v>
      </c>
      <c r="J54" s="14">
        <v>10</v>
      </c>
      <c r="K54" s="14">
        <v>8</v>
      </c>
      <c r="L54" s="14">
        <v>480</v>
      </c>
      <c r="M54" s="34">
        <v>7.9</v>
      </c>
      <c r="N54" s="11">
        <f t="shared" si="17"/>
        <v>47.400000000000006</v>
      </c>
      <c r="O54" s="103"/>
      <c r="P54" s="11">
        <v>12.49</v>
      </c>
      <c r="Q54" s="13">
        <f t="shared" si="2"/>
        <v>0.47758192357742796</v>
      </c>
      <c r="R54" s="13">
        <f t="shared" si="3"/>
        <v>0.32321857485988781</v>
      </c>
      <c r="S54" s="25" t="s">
        <v>101</v>
      </c>
      <c r="T54" s="56"/>
      <c r="U54" s="15">
        <f t="shared" si="18"/>
        <v>0</v>
      </c>
    </row>
    <row r="55" spans="1:21" x14ac:dyDescent="0.25">
      <c r="A55" s="14">
        <v>3</v>
      </c>
      <c r="B55" s="16">
        <v>4820219347064</v>
      </c>
      <c r="C55" s="16">
        <v>4820219347767</v>
      </c>
      <c r="D55" s="14" t="s">
        <v>188</v>
      </c>
      <c r="E55" s="14" t="s">
        <v>194</v>
      </c>
      <c r="F55" s="18" t="s">
        <v>199</v>
      </c>
      <c r="G55" s="14">
        <v>140</v>
      </c>
      <c r="H55" s="8">
        <v>12</v>
      </c>
      <c r="I55" s="14">
        <v>25</v>
      </c>
      <c r="J55" s="14">
        <v>8</v>
      </c>
      <c r="K55" s="14">
        <v>5</v>
      </c>
      <c r="L55" s="14">
        <v>1000</v>
      </c>
      <c r="M55" s="34">
        <v>4.6900000000000004</v>
      </c>
      <c r="N55" s="11">
        <f t="shared" si="17"/>
        <v>117.25000000000001</v>
      </c>
      <c r="O55" s="103"/>
      <c r="P55" s="11">
        <v>7.49</v>
      </c>
      <c r="Q55" s="13">
        <f t="shared" si="2"/>
        <v>0.49253731343283569</v>
      </c>
      <c r="R55" s="13">
        <f t="shared" si="3"/>
        <v>0.32999999999999996</v>
      </c>
      <c r="S55" s="25" t="s">
        <v>101</v>
      </c>
      <c r="T55" s="56"/>
      <c r="U55" s="15">
        <f t="shared" si="18"/>
        <v>0</v>
      </c>
    </row>
    <row r="56" spans="1:21" x14ac:dyDescent="0.25">
      <c r="A56" s="14">
        <v>4</v>
      </c>
      <c r="B56" s="16">
        <v>4820287101261</v>
      </c>
      <c r="C56" s="16">
        <v>4820287101377</v>
      </c>
      <c r="D56" s="14" t="s">
        <v>189</v>
      </c>
      <c r="E56" s="14" t="s">
        <v>195</v>
      </c>
      <c r="F56" s="18" t="s">
        <v>200</v>
      </c>
      <c r="G56" s="14">
        <v>384</v>
      </c>
      <c r="H56" s="8">
        <v>12</v>
      </c>
      <c r="I56" s="14">
        <v>6</v>
      </c>
      <c r="J56" s="14">
        <v>7</v>
      </c>
      <c r="K56" s="14">
        <v>8</v>
      </c>
      <c r="L56" s="14">
        <v>336</v>
      </c>
      <c r="M56" s="34">
        <v>9.39</v>
      </c>
      <c r="N56" s="11">
        <f t="shared" si="17"/>
        <v>56.34</v>
      </c>
      <c r="O56" s="103"/>
      <c r="P56" s="11">
        <v>14.99</v>
      </c>
      <c r="Q56" s="13">
        <f t="shared" si="2"/>
        <v>0.49194310909398531</v>
      </c>
      <c r="R56" s="13">
        <f t="shared" si="3"/>
        <v>0.32973315543695791</v>
      </c>
      <c r="S56" s="25" t="s">
        <v>101</v>
      </c>
      <c r="T56" s="56"/>
      <c r="U56" s="15">
        <f t="shared" si="18"/>
        <v>0</v>
      </c>
    </row>
    <row r="57" spans="1:21" ht="27" x14ac:dyDescent="0.25">
      <c r="A57" s="14">
        <v>5</v>
      </c>
      <c r="B57" s="16">
        <v>4820219348658</v>
      </c>
      <c r="C57" s="16">
        <v>4820219349433</v>
      </c>
      <c r="D57" s="14" t="s">
        <v>190</v>
      </c>
      <c r="E57" s="14" t="s">
        <v>196</v>
      </c>
      <c r="F57" s="18" t="s">
        <v>201</v>
      </c>
      <c r="G57" s="14">
        <v>108</v>
      </c>
      <c r="H57" s="8">
        <v>12</v>
      </c>
      <c r="I57" s="14">
        <v>9</v>
      </c>
      <c r="J57" s="14">
        <v>5</v>
      </c>
      <c r="K57" s="14">
        <v>14</v>
      </c>
      <c r="L57" s="14">
        <v>630</v>
      </c>
      <c r="M57" s="34">
        <v>6.19</v>
      </c>
      <c r="N57" s="11">
        <f t="shared" si="17"/>
        <v>55.71</v>
      </c>
      <c r="O57" s="103"/>
      <c r="P57" s="11">
        <v>9.99</v>
      </c>
      <c r="Q57" s="13">
        <f t="shared" si="2"/>
        <v>0.50831156674165445</v>
      </c>
      <c r="R57" s="13">
        <f t="shared" si="3"/>
        <v>0.33700700700700698</v>
      </c>
      <c r="S57" s="25" t="s">
        <v>101</v>
      </c>
      <c r="T57" s="56"/>
      <c r="U57" s="15">
        <f t="shared" si="18"/>
        <v>0</v>
      </c>
    </row>
    <row r="58" spans="1:21" ht="27" x14ac:dyDescent="0.25">
      <c r="A58" s="14">
        <v>6</v>
      </c>
      <c r="B58" s="16">
        <v>4820219348641</v>
      </c>
      <c r="C58" s="16">
        <v>4820219349440</v>
      </c>
      <c r="D58" s="14" t="s">
        <v>191</v>
      </c>
      <c r="E58" s="14" t="s">
        <v>197</v>
      </c>
      <c r="F58" s="18" t="s">
        <v>202</v>
      </c>
      <c r="G58" s="14">
        <v>107</v>
      </c>
      <c r="H58" s="8">
        <v>12</v>
      </c>
      <c r="I58" s="14">
        <v>9</v>
      </c>
      <c r="J58" s="14">
        <v>7</v>
      </c>
      <c r="K58" s="14">
        <v>14</v>
      </c>
      <c r="L58" s="14">
        <v>882</v>
      </c>
      <c r="M58" s="34">
        <v>5.29</v>
      </c>
      <c r="N58" s="11">
        <f t="shared" si="17"/>
        <v>47.61</v>
      </c>
      <c r="O58" s="104"/>
      <c r="P58" s="11">
        <v>8.49</v>
      </c>
      <c r="Q58" s="13">
        <f t="shared" si="2"/>
        <v>0.49992049891348506</v>
      </c>
      <c r="R58" s="13">
        <f t="shared" si="3"/>
        <v>0.33329799764428736</v>
      </c>
      <c r="S58" s="25" t="s">
        <v>101</v>
      </c>
      <c r="T58" s="56"/>
      <c r="U58" s="15">
        <f>T58*N58</f>
        <v>0</v>
      </c>
    </row>
    <row r="59" spans="1:21" s="7" customFormat="1" x14ac:dyDescent="0.25">
      <c r="A59" s="26"/>
      <c r="B59" s="30"/>
      <c r="C59" s="30"/>
      <c r="D59" s="30"/>
      <c r="E59" s="30"/>
      <c r="F59" s="26" t="s">
        <v>108</v>
      </c>
      <c r="G59" s="30"/>
      <c r="H59" s="30"/>
      <c r="I59" s="30"/>
      <c r="J59" s="30"/>
      <c r="K59" s="30"/>
      <c r="L59" s="30"/>
      <c r="M59" s="30"/>
      <c r="N59" s="30"/>
      <c r="O59" s="30"/>
      <c r="P59" s="30"/>
      <c r="Q59" s="32"/>
      <c r="R59" s="32"/>
      <c r="S59" s="31"/>
      <c r="T59" s="31"/>
      <c r="U59" s="33"/>
    </row>
    <row r="60" spans="1:21" ht="27" x14ac:dyDescent="0.25">
      <c r="A60" s="14">
        <v>1</v>
      </c>
      <c r="B60" s="86">
        <v>4820287101438</v>
      </c>
      <c r="C60" s="86"/>
      <c r="D60" s="86" t="s">
        <v>89</v>
      </c>
      <c r="E60" s="86"/>
      <c r="F60" s="18" t="s">
        <v>102</v>
      </c>
      <c r="G60" s="14">
        <v>14040</v>
      </c>
      <c r="H60" s="14">
        <v>12</v>
      </c>
      <c r="I60" s="14">
        <v>1</v>
      </c>
      <c r="J60" s="14">
        <v>5</v>
      </c>
      <c r="K60" s="14">
        <v>2</v>
      </c>
      <c r="L60" s="14">
        <v>10</v>
      </c>
      <c r="M60" s="84">
        <v>332.64</v>
      </c>
      <c r="N60" s="85"/>
      <c r="O60" s="19" t="s">
        <v>146</v>
      </c>
      <c r="P60" s="24">
        <v>571.20000000000005</v>
      </c>
      <c r="Q60" s="13">
        <f t="shared" si="2"/>
        <v>0.60483338053431523</v>
      </c>
      <c r="R60" s="13">
        <f t="shared" si="3"/>
        <v>0.3768823529411765</v>
      </c>
      <c r="S60" s="77" t="s">
        <v>101</v>
      </c>
      <c r="T60" s="56"/>
      <c r="U60" s="15">
        <f>T60*M60</f>
        <v>0</v>
      </c>
    </row>
    <row r="61" spans="1:21" ht="27" x14ac:dyDescent="0.25">
      <c r="A61" s="14">
        <v>2</v>
      </c>
      <c r="B61" s="86">
        <v>4820287102190</v>
      </c>
      <c r="C61" s="86"/>
      <c r="D61" s="86" t="s">
        <v>87</v>
      </c>
      <c r="E61" s="86"/>
      <c r="F61" s="18" t="s">
        <v>88</v>
      </c>
      <c r="G61" s="14">
        <v>17280</v>
      </c>
      <c r="H61" s="14">
        <v>12</v>
      </c>
      <c r="I61" s="14">
        <v>1</v>
      </c>
      <c r="J61" s="14">
        <v>5</v>
      </c>
      <c r="K61" s="14">
        <v>2</v>
      </c>
      <c r="L61" s="14">
        <v>10</v>
      </c>
      <c r="M61" s="84">
        <v>103.12</v>
      </c>
      <c r="N61" s="85"/>
      <c r="O61" s="19" t="s">
        <v>145</v>
      </c>
      <c r="P61" s="24">
        <v>171.36</v>
      </c>
      <c r="Q61" s="13">
        <f t="shared" si="2"/>
        <v>0.55304046460706324</v>
      </c>
      <c r="R61" s="13">
        <f t="shared" si="3"/>
        <v>0.35610177404295046</v>
      </c>
      <c r="S61" s="25" t="s">
        <v>101</v>
      </c>
      <c r="T61" s="56"/>
      <c r="U61" s="15">
        <f t="shared" ref="U61:U65" si="19">T61*M61</f>
        <v>0</v>
      </c>
    </row>
    <row r="62" spans="1:21" ht="27" x14ac:dyDescent="0.25">
      <c r="A62" s="14">
        <v>3</v>
      </c>
      <c r="B62" s="86">
        <v>4820287101445</v>
      </c>
      <c r="C62" s="86"/>
      <c r="D62" s="86" t="s">
        <v>81</v>
      </c>
      <c r="E62" s="86"/>
      <c r="F62" s="18" t="s">
        <v>103</v>
      </c>
      <c r="G62" s="14">
        <v>14400</v>
      </c>
      <c r="H62" s="14">
        <v>12</v>
      </c>
      <c r="I62" s="14">
        <v>1</v>
      </c>
      <c r="J62" s="14">
        <v>5</v>
      </c>
      <c r="K62" s="14">
        <v>2</v>
      </c>
      <c r="L62" s="14">
        <v>10</v>
      </c>
      <c r="M62" s="84">
        <v>332.64</v>
      </c>
      <c r="N62" s="85"/>
      <c r="O62" s="19" t="s">
        <v>146</v>
      </c>
      <c r="P62" s="24">
        <v>571.20000000000005</v>
      </c>
      <c r="Q62" s="13">
        <f t="shared" si="2"/>
        <v>0.60483338053431523</v>
      </c>
      <c r="R62" s="13">
        <f t="shared" si="3"/>
        <v>0.3768823529411765</v>
      </c>
      <c r="S62" s="25" t="s">
        <v>101</v>
      </c>
      <c r="T62" s="56"/>
      <c r="U62" s="15">
        <f t="shared" si="19"/>
        <v>0</v>
      </c>
    </row>
    <row r="63" spans="1:21" ht="27" x14ac:dyDescent="0.25">
      <c r="A63" s="14">
        <v>4</v>
      </c>
      <c r="B63" s="86">
        <v>4820287101452</v>
      </c>
      <c r="C63" s="86"/>
      <c r="D63" s="86" t="s">
        <v>82</v>
      </c>
      <c r="E63" s="86"/>
      <c r="F63" s="18" t="s">
        <v>104</v>
      </c>
      <c r="G63" s="14">
        <v>14400</v>
      </c>
      <c r="H63" s="14">
        <v>12</v>
      </c>
      <c r="I63" s="14">
        <v>1</v>
      </c>
      <c r="J63" s="14">
        <v>5</v>
      </c>
      <c r="K63" s="14">
        <v>2</v>
      </c>
      <c r="L63" s="14">
        <v>10</v>
      </c>
      <c r="M63" s="84">
        <v>332.64</v>
      </c>
      <c r="N63" s="85"/>
      <c r="O63" s="19" t="s">
        <v>146</v>
      </c>
      <c r="P63" s="24">
        <v>571.20000000000005</v>
      </c>
      <c r="Q63" s="13">
        <f t="shared" si="2"/>
        <v>0.60483338053431523</v>
      </c>
      <c r="R63" s="13">
        <f t="shared" si="3"/>
        <v>0.3768823529411765</v>
      </c>
      <c r="S63" s="25" t="s">
        <v>101</v>
      </c>
      <c r="T63" s="56"/>
      <c r="U63" s="15">
        <f t="shared" si="19"/>
        <v>0</v>
      </c>
    </row>
    <row r="64" spans="1:21" ht="27" x14ac:dyDescent="0.25">
      <c r="A64" s="14">
        <v>5</v>
      </c>
      <c r="B64" s="86">
        <v>4820287101421</v>
      </c>
      <c r="C64" s="86"/>
      <c r="D64" s="86" t="s">
        <v>83</v>
      </c>
      <c r="E64" s="86"/>
      <c r="F64" s="18" t="s">
        <v>84</v>
      </c>
      <c r="G64" s="14">
        <v>9360</v>
      </c>
      <c r="H64" s="14">
        <v>12</v>
      </c>
      <c r="I64" s="14">
        <v>1</v>
      </c>
      <c r="J64" s="14">
        <v>5</v>
      </c>
      <c r="K64" s="14">
        <v>2</v>
      </c>
      <c r="L64" s="14">
        <v>10</v>
      </c>
      <c r="M64" s="84">
        <v>261.07</v>
      </c>
      <c r="N64" s="85"/>
      <c r="O64" s="19" t="s">
        <v>147</v>
      </c>
      <c r="P64" s="24">
        <v>452.44</v>
      </c>
      <c r="Q64" s="13">
        <f t="shared" si="2"/>
        <v>0.61964653730925445</v>
      </c>
      <c r="R64" s="13">
        <f t="shared" si="3"/>
        <v>0.38258133675183442</v>
      </c>
      <c r="S64" s="77" t="s">
        <v>101</v>
      </c>
      <c r="T64" s="56"/>
      <c r="U64" s="15">
        <f t="shared" si="19"/>
        <v>0</v>
      </c>
    </row>
    <row r="65" spans="1:22" ht="27" x14ac:dyDescent="0.25">
      <c r="A65" s="14">
        <v>6</v>
      </c>
      <c r="B65" s="86">
        <v>4820219345824</v>
      </c>
      <c r="C65" s="86"/>
      <c r="D65" s="86" t="s">
        <v>85</v>
      </c>
      <c r="E65" s="86"/>
      <c r="F65" s="18" t="s">
        <v>86</v>
      </c>
      <c r="G65" s="14">
        <v>14400</v>
      </c>
      <c r="H65" s="14">
        <v>12</v>
      </c>
      <c r="I65" s="14">
        <v>1</v>
      </c>
      <c r="J65" s="14">
        <v>5</v>
      </c>
      <c r="K65" s="14">
        <v>2</v>
      </c>
      <c r="L65" s="14">
        <v>10</v>
      </c>
      <c r="M65" s="84">
        <v>325.92</v>
      </c>
      <c r="N65" s="85"/>
      <c r="O65" s="19" t="s">
        <v>148</v>
      </c>
      <c r="P65" s="24">
        <v>556</v>
      </c>
      <c r="Q65" s="13">
        <f t="shared" si="2"/>
        <v>0.59433654953454529</v>
      </c>
      <c r="R65" s="13">
        <f t="shared" si="3"/>
        <v>0.37277985611510783</v>
      </c>
      <c r="S65" s="25" t="s">
        <v>101</v>
      </c>
      <c r="T65" s="56"/>
      <c r="U65" s="15">
        <f t="shared" si="19"/>
        <v>0</v>
      </c>
    </row>
    <row r="67" spans="1:22" x14ac:dyDescent="0.25">
      <c r="S67" s="83" t="s">
        <v>142</v>
      </c>
      <c r="T67" s="83"/>
      <c r="U67" s="24">
        <f>SUM(U10:U65)</f>
        <v>0</v>
      </c>
    </row>
    <row r="68" spans="1:22" x14ac:dyDescent="0.25">
      <c r="S68" s="83" t="s">
        <v>170</v>
      </c>
      <c r="T68" s="83"/>
      <c r="U68" s="14">
        <f>SUM(T10:T65)</f>
        <v>0</v>
      </c>
    </row>
    <row r="71" spans="1:22" ht="15" x14ac:dyDescent="0.25">
      <c r="B71"/>
      <c r="C71"/>
      <c r="D71"/>
      <c r="E71"/>
      <c r="F71"/>
      <c r="G71"/>
      <c r="H71"/>
      <c r="I71"/>
      <c r="J71"/>
      <c r="K71"/>
      <c r="L71"/>
      <c r="M71"/>
      <c r="N71"/>
      <c r="O71"/>
      <c r="P71"/>
      <c r="Q71"/>
      <c r="R71"/>
      <c r="S71"/>
      <c r="T71"/>
      <c r="U71"/>
      <c r="V71"/>
    </row>
    <row r="72" spans="1:22" x14ac:dyDescent="0.25">
      <c r="B72" s="83" t="s">
        <v>150</v>
      </c>
      <c r="C72" s="83"/>
      <c r="D72" s="83"/>
      <c r="E72" s="83"/>
      <c r="F72" s="78" t="s">
        <v>168</v>
      </c>
    </row>
    <row r="73" spans="1:22" x14ac:dyDescent="0.25">
      <c r="B73" s="83" t="s">
        <v>149</v>
      </c>
      <c r="C73" s="83"/>
      <c r="D73" s="83"/>
      <c r="E73" s="83"/>
      <c r="F73" s="78" t="s">
        <v>152</v>
      </c>
    </row>
    <row r="74" spans="1:22" x14ac:dyDescent="0.25">
      <c r="B74" s="83" t="s">
        <v>153</v>
      </c>
      <c r="C74" s="83"/>
      <c r="D74" s="83"/>
      <c r="E74" s="83"/>
      <c r="F74" s="82" t="s">
        <v>203</v>
      </c>
    </row>
    <row r="75" spans="1:22" x14ac:dyDescent="0.25">
      <c r="B75" s="1"/>
      <c r="C75" s="1"/>
      <c r="D75" s="1"/>
      <c r="E75" s="1"/>
      <c r="F75" s="2"/>
      <c r="G75" s="110"/>
      <c r="H75" s="110"/>
      <c r="I75" s="110"/>
      <c r="J75" s="110"/>
      <c r="K75" s="110"/>
      <c r="L75" s="110"/>
      <c r="M75" s="110"/>
      <c r="N75" s="110"/>
      <c r="O75" s="111"/>
      <c r="P75" s="110"/>
      <c r="Q75" s="110"/>
      <c r="R75" s="110"/>
    </row>
    <row r="76" spans="1:22" ht="13.5" customHeight="1" x14ac:dyDescent="0.25">
      <c r="B76" s="112" t="s">
        <v>1</v>
      </c>
      <c r="C76" s="112" t="s">
        <v>2</v>
      </c>
      <c r="D76" s="112" t="s">
        <v>3</v>
      </c>
      <c r="E76" s="112" t="s">
        <v>4</v>
      </c>
      <c r="F76" s="112" t="s">
        <v>5</v>
      </c>
      <c r="G76" s="81" t="s">
        <v>93</v>
      </c>
      <c r="H76" s="27" t="s">
        <v>94</v>
      </c>
      <c r="I76" s="81" t="s">
        <v>95</v>
      </c>
      <c r="J76" s="81" t="s">
        <v>96</v>
      </c>
      <c r="K76" s="81" t="s">
        <v>97</v>
      </c>
      <c r="L76" s="81" t="s">
        <v>6</v>
      </c>
      <c r="M76" s="81" t="s">
        <v>7</v>
      </c>
      <c r="N76" s="81" t="s">
        <v>7</v>
      </c>
      <c r="O76" s="112" t="s">
        <v>98</v>
      </c>
      <c r="P76" s="81" t="s">
        <v>90</v>
      </c>
      <c r="Q76" s="114" t="s">
        <v>144</v>
      </c>
      <c r="R76" s="114" t="s">
        <v>143</v>
      </c>
      <c r="S76" s="116" t="s">
        <v>100</v>
      </c>
      <c r="T76" s="118" t="s">
        <v>138</v>
      </c>
      <c r="U76" s="89" t="s">
        <v>139</v>
      </c>
    </row>
    <row r="77" spans="1:22" ht="40.5" x14ac:dyDescent="0.25">
      <c r="B77" s="113"/>
      <c r="C77" s="113"/>
      <c r="D77" s="113"/>
      <c r="E77" s="113"/>
      <c r="F77" s="113"/>
      <c r="G77" s="81"/>
      <c r="H77" s="27" t="s">
        <v>8</v>
      </c>
      <c r="I77" s="81"/>
      <c r="J77" s="81"/>
      <c r="K77" s="81"/>
      <c r="L77" s="81"/>
      <c r="M77" s="80" t="s">
        <v>140</v>
      </c>
      <c r="N77" s="80" t="s">
        <v>141</v>
      </c>
      <c r="O77" s="113"/>
      <c r="P77" s="80" t="s">
        <v>99</v>
      </c>
      <c r="Q77" s="115"/>
      <c r="R77" s="115"/>
      <c r="S77" s="117"/>
      <c r="T77" s="119"/>
      <c r="U77" s="89"/>
    </row>
    <row r="78" spans="1:22" x14ac:dyDescent="0.25">
      <c r="B78" s="29"/>
      <c r="C78" s="29"/>
      <c r="D78" s="29"/>
      <c r="E78" s="29"/>
      <c r="F78" s="81" t="s">
        <v>167</v>
      </c>
      <c r="G78" s="81"/>
      <c r="H78" s="81"/>
      <c r="I78" s="81"/>
      <c r="J78" s="81"/>
      <c r="K78" s="81"/>
      <c r="L78" s="81"/>
      <c r="M78" s="81"/>
      <c r="N78" s="81"/>
      <c r="O78" s="81"/>
      <c r="P78" s="81"/>
      <c r="Q78" s="81"/>
      <c r="R78" s="81"/>
      <c r="S78" s="31"/>
      <c r="T78" s="31"/>
      <c r="U78" s="31"/>
    </row>
    <row r="79" spans="1:22" x14ac:dyDescent="0.25">
      <c r="B79" s="9">
        <v>4820290510029</v>
      </c>
      <c r="C79" s="9">
        <v>4820290510074</v>
      </c>
      <c r="D79" s="9" t="s">
        <v>165</v>
      </c>
      <c r="E79" s="9" t="s">
        <v>166</v>
      </c>
      <c r="F79" s="54" t="s">
        <v>171</v>
      </c>
      <c r="G79" s="8">
        <v>300</v>
      </c>
      <c r="H79" s="8">
        <v>12</v>
      </c>
      <c r="I79" s="8">
        <v>15</v>
      </c>
      <c r="J79" s="8">
        <v>6</v>
      </c>
      <c r="K79" s="8">
        <v>15</v>
      </c>
      <c r="L79" s="8">
        <f>I79*J79*K79</f>
        <v>1350</v>
      </c>
      <c r="M79" s="34">
        <v>1.68</v>
      </c>
      <c r="N79" s="11">
        <f>M79*I79</f>
        <v>25.2</v>
      </c>
      <c r="O79" s="12" t="s">
        <v>91</v>
      </c>
      <c r="P79" s="11">
        <v>2.99</v>
      </c>
      <c r="Q79" s="13">
        <f>((P79/1.07)-M79)/M79</f>
        <v>0.66332888295505132</v>
      </c>
      <c r="R79" s="13">
        <f>(P79/1.07-M79)/(P79/1.07)</f>
        <v>0.39879598662207366</v>
      </c>
      <c r="S79" s="25" t="s">
        <v>101</v>
      </c>
      <c r="T79" s="79"/>
      <c r="U79" s="15">
        <f>T79*N79</f>
        <v>0</v>
      </c>
    </row>
    <row r="80" spans="1:22" ht="15" x14ac:dyDescent="0.25">
      <c r="B80"/>
      <c r="C80"/>
      <c r="D80"/>
      <c r="E80"/>
      <c r="F80"/>
      <c r="G80"/>
      <c r="H80"/>
      <c r="I80"/>
      <c r="J80"/>
      <c r="K80"/>
      <c r="L80"/>
      <c r="M80"/>
      <c r="N80"/>
      <c r="O80"/>
      <c r="P80"/>
      <c r="Q80"/>
      <c r="R80"/>
      <c r="S80"/>
      <c r="T80"/>
      <c r="U80"/>
    </row>
    <row r="81" spans="2:22" ht="15" x14ac:dyDescent="0.25">
      <c r="B81"/>
      <c r="C81"/>
      <c r="D81"/>
      <c r="E81"/>
      <c r="F81"/>
      <c r="G81"/>
      <c r="H81"/>
      <c r="I81"/>
      <c r="J81"/>
      <c r="K81"/>
      <c r="L81"/>
      <c r="M81"/>
      <c r="N81"/>
      <c r="O81"/>
      <c r="P81"/>
      <c r="Q81"/>
      <c r="R81"/>
      <c r="S81" s="78" t="s">
        <v>142</v>
      </c>
      <c r="T81" s="78"/>
      <c r="U81" s="24">
        <f>U79</f>
        <v>0</v>
      </c>
    </row>
    <row r="82" spans="2:22" ht="15" x14ac:dyDescent="0.25">
      <c r="B82"/>
      <c r="C82"/>
      <c r="D82"/>
      <c r="E82"/>
      <c r="F82"/>
      <c r="G82"/>
      <c r="H82"/>
      <c r="I82"/>
      <c r="J82"/>
      <c r="K82"/>
      <c r="L82"/>
      <c r="M82"/>
      <c r="N82"/>
      <c r="O82"/>
      <c r="P82"/>
      <c r="Q82"/>
      <c r="R82"/>
      <c r="S82" s="78" t="s">
        <v>170</v>
      </c>
      <c r="T82" s="78"/>
      <c r="U82" s="14">
        <f>T79</f>
        <v>0</v>
      </c>
    </row>
    <row r="83" spans="2:22" ht="14.25" thickBot="1" x14ac:dyDescent="0.3"/>
    <row r="84" spans="2:22" ht="14.25" thickTop="1" x14ac:dyDescent="0.25">
      <c r="R84" s="59"/>
      <c r="S84" s="60"/>
      <c r="T84" s="61"/>
      <c r="U84" s="61"/>
      <c r="V84" s="62"/>
    </row>
    <row r="85" spans="2:22" x14ac:dyDescent="0.25">
      <c r="R85" s="63"/>
      <c r="V85" s="64"/>
    </row>
    <row r="86" spans="2:22" x14ac:dyDescent="0.25">
      <c r="R86" s="63"/>
      <c r="S86" s="83" t="s">
        <v>173</v>
      </c>
      <c r="T86" s="83"/>
      <c r="U86" s="83"/>
      <c r="V86" s="64"/>
    </row>
    <row r="87" spans="2:22" x14ac:dyDescent="0.25">
      <c r="R87" s="63"/>
      <c r="S87" s="6" t="s">
        <v>183</v>
      </c>
      <c r="T87" s="99"/>
      <c r="U87" s="99"/>
      <c r="V87" s="64"/>
    </row>
    <row r="88" spans="2:22" x14ac:dyDescent="0.25">
      <c r="R88" s="63"/>
      <c r="S88" s="6" t="s">
        <v>175</v>
      </c>
      <c r="T88" s="99"/>
      <c r="U88" s="99"/>
      <c r="V88" s="64"/>
    </row>
    <row r="89" spans="2:22" x14ac:dyDescent="0.25">
      <c r="R89" s="63"/>
      <c r="S89" s="6" t="s">
        <v>176</v>
      </c>
      <c r="T89" s="105"/>
      <c r="U89" s="106"/>
      <c r="V89" s="64"/>
    </row>
    <row r="90" spans="2:22" x14ac:dyDescent="0.25">
      <c r="R90" s="63"/>
      <c r="S90" s="6" t="s">
        <v>177</v>
      </c>
      <c r="T90" s="105"/>
      <c r="U90" s="106"/>
      <c r="V90" s="64"/>
    </row>
    <row r="91" spans="2:22" x14ac:dyDescent="0.25">
      <c r="R91" s="63"/>
      <c r="S91" s="6" t="s">
        <v>178</v>
      </c>
      <c r="T91" s="105"/>
      <c r="U91" s="106"/>
      <c r="V91" s="64"/>
    </row>
    <row r="92" spans="2:22" x14ac:dyDescent="0.25">
      <c r="R92" s="63"/>
      <c r="V92" s="64"/>
    </row>
    <row r="93" spans="2:22" x14ac:dyDescent="0.25">
      <c r="R93" s="63"/>
      <c r="S93" s="107" t="s">
        <v>179</v>
      </c>
      <c r="T93" s="108"/>
      <c r="U93" s="109"/>
      <c r="V93" s="64"/>
    </row>
    <row r="94" spans="2:22" x14ac:dyDescent="0.25">
      <c r="R94" s="63"/>
      <c r="S94" s="6" t="s">
        <v>174</v>
      </c>
      <c r="T94" s="105"/>
      <c r="U94" s="106"/>
      <c r="V94" s="64"/>
    </row>
    <row r="95" spans="2:22" x14ac:dyDescent="0.25">
      <c r="R95" s="63"/>
      <c r="S95" s="6" t="s">
        <v>180</v>
      </c>
      <c r="T95" s="105"/>
      <c r="U95" s="106"/>
      <c r="V95" s="64"/>
    </row>
    <row r="96" spans="2:22" x14ac:dyDescent="0.25">
      <c r="R96" s="63"/>
      <c r="S96" s="6" t="s">
        <v>181</v>
      </c>
      <c r="T96" s="105"/>
      <c r="U96" s="106"/>
      <c r="V96" s="64"/>
    </row>
    <row r="97" spans="18:22" x14ac:dyDescent="0.25">
      <c r="R97" s="63"/>
      <c r="V97" s="64"/>
    </row>
    <row r="98" spans="18:22" ht="14.25" thickBot="1" x14ac:dyDescent="0.3">
      <c r="R98" s="65"/>
      <c r="S98" s="66"/>
      <c r="T98" s="67"/>
      <c r="U98" s="67"/>
      <c r="V98" s="68"/>
    </row>
    <row r="99" spans="18:22" ht="14.25" thickTop="1" x14ac:dyDescent="0.25"/>
  </sheetData>
  <sheetProtection algorithmName="SHA-512" hashValue="lBBQyzokNQ/D9WFkjt/kWIec3qSDt3anN8m3PE+svMBe3vztuqCpxVvtEodTUOwOqE+gd+f9IbALuhNC8HWXYg==" saltValue="BBkkJpsMOIT1Os1TF0vjQA==" spinCount="100000" sheet="1" objects="1" scenarios="1"/>
  <mergeCells count="69">
    <mergeCell ref="U76:U77"/>
    <mergeCell ref="R76:R77"/>
    <mergeCell ref="S76:S77"/>
    <mergeCell ref="T76:T77"/>
    <mergeCell ref="O76:O77"/>
    <mergeCell ref="Q76:Q77"/>
    <mergeCell ref="B76:B77"/>
    <mergeCell ref="C76:C77"/>
    <mergeCell ref="D76:D77"/>
    <mergeCell ref="E76:E77"/>
    <mergeCell ref="F76:F77"/>
    <mergeCell ref="B72:E72"/>
    <mergeCell ref="B73:E73"/>
    <mergeCell ref="B74:E74"/>
    <mergeCell ref="T95:U95"/>
    <mergeCell ref="T96:U96"/>
    <mergeCell ref="T89:U89"/>
    <mergeCell ref="T90:U90"/>
    <mergeCell ref="T91:U91"/>
    <mergeCell ref="S93:U93"/>
    <mergeCell ref="T94:U94"/>
    <mergeCell ref="N2:U2"/>
    <mergeCell ref="N3:U5"/>
    <mergeCell ref="S86:U86"/>
    <mergeCell ref="T87:U87"/>
    <mergeCell ref="T88:U88"/>
    <mergeCell ref="T7:T8"/>
    <mergeCell ref="U7:U8"/>
    <mergeCell ref="S67:T67"/>
    <mergeCell ref="Q7:Q8"/>
    <mergeCell ref="R7:R8"/>
    <mergeCell ref="O53:O58"/>
    <mergeCell ref="A5:E5"/>
    <mergeCell ref="S68:T68"/>
    <mergeCell ref="A7:A8"/>
    <mergeCell ref="B7:B8"/>
    <mergeCell ref="C7:C8"/>
    <mergeCell ref="D7:D8"/>
    <mergeCell ref="E7:E8"/>
    <mergeCell ref="B63:C63"/>
    <mergeCell ref="O7:O8"/>
    <mergeCell ref="O44:O51"/>
    <mergeCell ref="S7:S8"/>
    <mergeCell ref="B60:C60"/>
    <mergeCell ref="D60:E60"/>
    <mergeCell ref="K7:K8"/>
    <mergeCell ref="L7:L8"/>
    <mergeCell ref="M60:N60"/>
    <mergeCell ref="B61:C61"/>
    <mergeCell ref="G7:G8"/>
    <mergeCell ref="I7:I8"/>
    <mergeCell ref="J7:J8"/>
    <mergeCell ref="F7:F8"/>
    <mergeCell ref="A2:E2"/>
    <mergeCell ref="A3:E3"/>
    <mergeCell ref="A4:E4"/>
    <mergeCell ref="M65:N65"/>
    <mergeCell ref="M64:N64"/>
    <mergeCell ref="M63:N63"/>
    <mergeCell ref="M62:N62"/>
    <mergeCell ref="M61:N61"/>
    <mergeCell ref="B65:C65"/>
    <mergeCell ref="B64:C64"/>
    <mergeCell ref="D65:E65"/>
    <mergeCell ref="D64:E64"/>
    <mergeCell ref="D62:E62"/>
    <mergeCell ref="B62:C62"/>
    <mergeCell ref="D63:E63"/>
    <mergeCell ref="D61:E61"/>
  </mergeCells>
  <phoneticPr fontId="9" type="noConversion"/>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Bestellformular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Familie Friesen</dc:creator>
  <cp:lastModifiedBy>Arthur Goas</cp:lastModifiedBy>
  <cp:lastPrinted>2025-08-19T15:41:22Z</cp:lastPrinted>
  <dcterms:created xsi:type="dcterms:W3CDTF">2025-08-19T14:43:00Z</dcterms:created>
  <dcterms:modified xsi:type="dcterms:W3CDTF">2025-11-12T13:29:34Z</dcterms:modified>
</cp:coreProperties>
</file>